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Georgia\"/>
    </mc:Choice>
  </mc:AlternateContent>
  <xr:revisionPtr revIDLastSave="0" documentId="13_ncr:1_{30431A40-8B01-40F4-8A30-189C4F000E28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4" i="2" l="1"/>
  <c r="S14" i="2"/>
  <c r="R14" i="2"/>
  <c r="T12" i="2"/>
  <c r="S12" i="2"/>
  <c r="R12" i="2"/>
  <c r="T11" i="2"/>
  <c r="S11" i="2"/>
  <c r="R11" i="2"/>
  <c r="T10" i="2"/>
  <c r="S10" i="2"/>
  <c r="R10" i="2"/>
  <c r="T9" i="2"/>
  <c r="S9" i="2"/>
  <c r="R9" i="2"/>
  <c r="T8" i="2"/>
  <c r="S8" i="2"/>
  <c r="R8" i="2"/>
  <c r="T7" i="2"/>
  <c r="S7" i="2"/>
  <c r="R7" i="2"/>
  <c r="T6" i="2"/>
  <c r="S6" i="2"/>
  <c r="R6" i="2"/>
  <c r="T5" i="2"/>
  <c r="S5" i="2"/>
  <c r="R5" i="2"/>
  <c r="T4" i="2"/>
  <c r="S4" i="2"/>
  <c r="R4" i="2"/>
  <c r="N14" i="2"/>
  <c r="O14" i="2"/>
  <c r="P14" i="2"/>
  <c r="Q14" i="2"/>
  <c r="O13" i="3"/>
  <c r="R13" i="3" s="1"/>
  <c r="K13" i="3"/>
  <c r="Q13" i="3" s="1"/>
  <c r="T13" i="3" s="1"/>
  <c r="J13" i="3"/>
  <c r="P13" i="3" s="1"/>
  <c r="S13" i="3" s="1"/>
  <c r="I13" i="3"/>
  <c r="H13" i="3"/>
  <c r="N13" i="3" s="1"/>
  <c r="K12" i="3"/>
  <c r="Q12" i="3" s="1"/>
  <c r="J12" i="3"/>
  <c r="P12" i="3" s="1"/>
  <c r="I12" i="3"/>
  <c r="O12" i="3" s="1"/>
  <c r="H12" i="3"/>
  <c r="N12" i="3" s="1"/>
  <c r="K11" i="3"/>
  <c r="Q11" i="3" s="1"/>
  <c r="J11" i="3"/>
  <c r="P11" i="3" s="1"/>
  <c r="S11" i="3" s="1"/>
  <c r="I11" i="3"/>
  <c r="O11" i="3" s="1"/>
  <c r="R11" i="3" s="1"/>
  <c r="H11" i="3"/>
  <c r="N11" i="3" s="1"/>
  <c r="T11" i="3" s="1"/>
  <c r="K10" i="3"/>
  <c r="Q10" i="3" s="1"/>
  <c r="T10" i="3" s="1"/>
  <c r="J10" i="3"/>
  <c r="P10" i="3" s="1"/>
  <c r="S10" i="3" s="1"/>
  <c r="I10" i="3"/>
  <c r="O10" i="3" s="1"/>
  <c r="R10" i="3" s="1"/>
  <c r="H10" i="3"/>
  <c r="N10" i="3" s="1"/>
  <c r="K9" i="3"/>
  <c r="Q9" i="3" s="1"/>
  <c r="T9" i="3" s="1"/>
  <c r="J9" i="3"/>
  <c r="P9" i="3" s="1"/>
  <c r="S9" i="3" s="1"/>
  <c r="I9" i="3"/>
  <c r="O9" i="3" s="1"/>
  <c r="R9" i="3" s="1"/>
  <c r="H9" i="3"/>
  <c r="N9" i="3" s="1"/>
  <c r="K8" i="3"/>
  <c r="Q8" i="3" s="1"/>
  <c r="T8" i="3" s="1"/>
  <c r="J8" i="3"/>
  <c r="P8" i="3" s="1"/>
  <c r="S8" i="3" s="1"/>
  <c r="I8" i="3"/>
  <c r="O8" i="3" s="1"/>
  <c r="R8" i="3" s="1"/>
  <c r="H8" i="3"/>
  <c r="N8" i="3" s="1"/>
  <c r="K7" i="3"/>
  <c r="Q7" i="3" s="1"/>
  <c r="T7" i="3" s="1"/>
  <c r="J7" i="3"/>
  <c r="P7" i="3" s="1"/>
  <c r="S7" i="3" s="1"/>
  <c r="I7" i="3"/>
  <c r="O7" i="3" s="1"/>
  <c r="R7" i="3" s="1"/>
  <c r="H7" i="3"/>
  <c r="N7" i="3" s="1"/>
  <c r="N6" i="3"/>
  <c r="K6" i="3"/>
  <c r="Q6" i="3" s="1"/>
  <c r="T6" i="3" s="1"/>
  <c r="J6" i="3"/>
  <c r="P6" i="3" s="1"/>
  <c r="S6" i="3" s="1"/>
  <c r="I6" i="3"/>
  <c r="O6" i="3" s="1"/>
  <c r="R6" i="3" s="1"/>
  <c r="H6" i="3"/>
  <c r="K5" i="3"/>
  <c r="Q5" i="3" s="1"/>
  <c r="T5" i="3" s="1"/>
  <c r="J5" i="3"/>
  <c r="P5" i="3" s="1"/>
  <c r="S5" i="3" s="1"/>
  <c r="I5" i="3"/>
  <c r="O5" i="3" s="1"/>
  <c r="R5" i="3" s="1"/>
  <c r="H5" i="3"/>
  <c r="N5" i="3" s="1"/>
  <c r="K4" i="3"/>
  <c r="Q4" i="3" s="1"/>
  <c r="Q15" i="3" s="1"/>
  <c r="J4" i="3"/>
  <c r="P4" i="3" s="1"/>
  <c r="I4" i="3"/>
  <c r="O4" i="3" s="1"/>
  <c r="H4" i="3"/>
  <c r="N4" i="3" s="1"/>
  <c r="N15" i="3" s="1"/>
  <c r="K9" i="2"/>
  <c r="J9" i="2"/>
  <c r="I9" i="2"/>
  <c r="O9" i="2" s="1"/>
  <c r="H9" i="2"/>
  <c r="N9" i="2" s="1"/>
  <c r="K12" i="2"/>
  <c r="Q12" i="2" s="1"/>
  <c r="J12" i="2"/>
  <c r="P12" i="2" s="1"/>
  <c r="I12" i="2"/>
  <c r="O12" i="2" s="1"/>
  <c r="H12" i="2"/>
  <c r="N12" i="2" s="1"/>
  <c r="K11" i="2"/>
  <c r="Q11" i="2" s="1"/>
  <c r="J11" i="2"/>
  <c r="P11" i="2" s="1"/>
  <c r="I11" i="2"/>
  <c r="O11" i="2" s="1"/>
  <c r="H11" i="2"/>
  <c r="N11" i="2" s="1"/>
  <c r="O10" i="2"/>
  <c r="K10" i="2"/>
  <c r="Q10" i="2" s="1"/>
  <c r="J10" i="2"/>
  <c r="P10" i="2" s="1"/>
  <c r="I10" i="2"/>
  <c r="H10" i="2"/>
  <c r="N10" i="2" s="1"/>
  <c r="Q9" i="2"/>
  <c r="P9" i="2"/>
  <c r="K8" i="2"/>
  <c r="Q8" i="2" s="1"/>
  <c r="J8" i="2"/>
  <c r="P8" i="2" s="1"/>
  <c r="I8" i="2"/>
  <c r="O8" i="2" s="1"/>
  <c r="H8" i="2"/>
  <c r="N8" i="2" s="1"/>
  <c r="K7" i="2"/>
  <c r="Q7" i="2" s="1"/>
  <c r="J7" i="2"/>
  <c r="P7" i="2" s="1"/>
  <c r="I7" i="2"/>
  <c r="O7" i="2" s="1"/>
  <c r="H7" i="2"/>
  <c r="N7" i="2" s="1"/>
  <c r="K6" i="2"/>
  <c r="Q6" i="2" s="1"/>
  <c r="J6" i="2"/>
  <c r="P6" i="2" s="1"/>
  <c r="I6" i="2"/>
  <c r="O6" i="2" s="1"/>
  <c r="H6" i="2"/>
  <c r="N6" i="2" s="1"/>
  <c r="Q5" i="2"/>
  <c r="P5" i="2"/>
  <c r="K5" i="2"/>
  <c r="J5" i="2"/>
  <c r="I5" i="2"/>
  <c r="O5" i="2" s="1"/>
  <c r="H5" i="2"/>
  <c r="N5" i="2" s="1"/>
  <c r="O4" i="2"/>
  <c r="K4" i="2"/>
  <c r="Q4" i="2" s="1"/>
  <c r="J4" i="2"/>
  <c r="P4" i="2" s="1"/>
  <c r="I4" i="2"/>
  <c r="H4" i="2"/>
  <c r="N4" i="2" s="1"/>
  <c r="O12" i="1"/>
  <c r="R12" i="1" s="1"/>
  <c r="N12" i="1"/>
  <c r="Q11" i="1"/>
  <c r="O10" i="1"/>
  <c r="R10" i="1" s="1"/>
  <c r="N10" i="1"/>
  <c r="Q9" i="1"/>
  <c r="T9" i="1" s="1"/>
  <c r="N9" i="1"/>
  <c r="O8" i="1"/>
  <c r="N8" i="1"/>
  <c r="R8" i="1" s="1"/>
  <c r="Q7" i="1"/>
  <c r="O6" i="1"/>
  <c r="R6" i="1" s="1"/>
  <c r="N6" i="1"/>
  <c r="Q5" i="1"/>
  <c r="O4" i="1"/>
  <c r="R4" i="1" s="1"/>
  <c r="N4" i="1"/>
  <c r="K12" i="1"/>
  <c r="Q12" i="1" s="1"/>
  <c r="T12" i="1" s="1"/>
  <c r="J12" i="1"/>
  <c r="P12" i="1" s="1"/>
  <c r="S12" i="1" s="1"/>
  <c r="I12" i="1"/>
  <c r="H12" i="1"/>
  <c r="K11" i="1"/>
  <c r="J11" i="1"/>
  <c r="P11" i="1" s="1"/>
  <c r="I11" i="1"/>
  <c r="O11" i="1" s="1"/>
  <c r="H11" i="1"/>
  <c r="N11" i="1" s="1"/>
  <c r="K10" i="1"/>
  <c r="Q10" i="1" s="1"/>
  <c r="T10" i="1" s="1"/>
  <c r="J10" i="1"/>
  <c r="P10" i="1" s="1"/>
  <c r="S10" i="1" s="1"/>
  <c r="I10" i="1"/>
  <c r="H10" i="1"/>
  <c r="K9" i="1"/>
  <c r="J9" i="1"/>
  <c r="P9" i="1" s="1"/>
  <c r="S9" i="1" s="1"/>
  <c r="I9" i="1"/>
  <c r="O9" i="1" s="1"/>
  <c r="R9" i="1" s="1"/>
  <c r="H9" i="1"/>
  <c r="K8" i="1"/>
  <c r="Q8" i="1" s="1"/>
  <c r="T8" i="1" s="1"/>
  <c r="J8" i="1"/>
  <c r="P8" i="1" s="1"/>
  <c r="S8" i="1" s="1"/>
  <c r="I8" i="1"/>
  <c r="H8" i="1"/>
  <c r="K7" i="1"/>
  <c r="J7" i="1"/>
  <c r="P7" i="1" s="1"/>
  <c r="I7" i="1"/>
  <c r="O7" i="1" s="1"/>
  <c r="H7" i="1"/>
  <c r="N7" i="1" s="1"/>
  <c r="K6" i="1"/>
  <c r="Q6" i="1" s="1"/>
  <c r="T6" i="1" s="1"/>
  <c r="J6" i="1"/>
  <c r="P6" i="1" s="1"/>
  <c r="S6" i="1" s="1"/>
  <c r="I6" i="1"/>
  <c r="H6" i="1"/>
  <c r="K5" i="1"/>
  <c r="J5" i="1"/>
  <c r="P5" i="1" s="1"/>
  <c r="I5" i="1"/>
  <c r="O5" i="1" s="1"/>
  <c r="H5" i="1"/>
  <c r="N5" i="1" s="1"/>
  <c r="K4" i="1"/>
  <c r="Q4" i="1" s="1"/>
  <c r="T4" i="1" s="1"/>
  <c r="J4" i="1"/>
  <c r="P4" i="1" s="1"/>
  <c r="S4" i="1" s="1"/>
  <c r="I4" i="1"/>
  <c r="H4" i="1"/>
  <c r="R5" i="1" l="1"/>
  <c r="R11" i="1"/>
  <c r="S5" i="1"/>
  <c r="S11" i="1"/>
  <c r="T5" i="1"/>
  <c r="R7" i="1"/>
  <c r="R14" i="1" s="1"/>
  <c r="T11" i="1"/>
  <c r="T14" i="1" s="1"/>
  <c r="S7" i="1"/>
  <c r="T7" i="1"/>
  <c r="S14" i="1"/>
  <c r="R4" i="3"/>
  <c r="R15" i="3" s="1"/>
  <c r="P15" i="3"/>
  <c r="R12" i="3"/>
  <c r="S12" i="3"/>
  <c r="T12" i="3"/>
  <c r="O15" i="3"/>
  <c r="S4" i="3"/>
  <c r="S15" i="3" s="1"/>
  <c r="T4" i="3"/>
  <c r="T15" i="3" s="1"/>
  <c r="Q14" i="1"/>
  <c r="O14" i="1"/>
  <c r="N14" i="1"/>
  <c r="P14" i="1"/>
</calcChain>
</file>

<file path=xl/sharedStrings.xml><?xml version="1.0" encoding="utf-8"?>
<sst xmlns="http://schemas.openxmlformats.org/spreadsheetml/2006/main" count="56" uniqueCount="24">
  <si>
    <t>Shell</t>
  </si>
  <si>
    <t>SEG CIN SHELL</t>
  </si>
  <si>
    <t>Points</t>
  </si>
  <si>
    <t xml:space="preserve">Microns </t>
  </si>
  <si>
    <t>CaO</t>
  </si>
  <si>
    <t>MgO</t>
  </si>
  <si>
    <t>Na2O</t>
  </si>
  <si>
    <t>P2O5</t>
  </si>
  <si>
    <t>Palm</t>
  </si>
  <si>
    <t>SEG CIN PALM</t>
  </si>
  <si>
    <t>Claw tips</t>
  </si>
  <si>
    <t>SEG CIN CL TIP</t>
  </si>
  <si>
    <t>Ca</t>
  </si>
  <si>
    <t>Mg</t>
  </si>
  <si>
    <t>Na</t>
  </si>
  <si>
    <t>P</t>
  </si>
  <si>
    <t>conversion</t>
  </si>
  <si>
    <t>Calc weight</t>
  </si>
  <si>
    <t>total</t>
  </si>
  <si>
    <t>low totals!</t>
  </si>
  <si>
    <t>low totals</t>
  </si>
  <si>
    <t>Mg:Ca</t>
  </si>
  <si>
    <t>Na:Ca</t>
  </si>
  <si>
    <t>P:Ca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</si>
</sst>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Sheet3!$R$3</c:f>
              <c:strCache>
                <c:ptCount val="1"/>
                <c:pt idx="0">
                  <c:v>Mg:Ca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Sheet3!$B$4:$B$13</c:f>
              <c:numCache>
                <c:formatCode>General</c:formatCode>
                <c:ptCount val="10"/>
                <c:pt idx="0">
                  <c:v>0</c:v>
                </c:pt>
                <c:pt idx="1">
                  <c:v>18.2</c:v>
                </c:pt>
                <c:pt idx="2">
                  <c:v>36.5</c:v>
                </c:pt>
                <c:pt idx="3">
                  <c:v>54.7</c:v>
                </c:pt>
                <c:pt idx="4">
                  <c:v>73</c:v>
                </c:pt>
                <c:pt idx="5">
                  <c:v>91.2</c:v>
                </c:pt>
                <c:pt idx="6">
                  <c:v>109.4</c:v>
                </c:pt>
                <c:pt idx="7">
                  <c:v>127.7</c:v>
                </c:pt>
                <c:pt idx="8">
                  <c:v>145.9</c:v>
                </c:pt>
                <c:pt idx="9">
                  <c:v>164.2</c:v>
                </c:pt>
              </c:numCache>
            </c:numRef>
          </c:xVal>
          <c:yVal>
            <c:numRef>
              <c:f>Sheet3!$R$4:$R$13</c:f>
              <c:numCache>
                <c:formatCode>General</c:formatCode>
                <c:ptCount val="10"/>
                <c:pt idx="0">
                  <c:v>5.1761043713740205E-2</c:v>
                </c:pt>
                <c:pt idx="1">
                  <c:v>5.5909421303771023E-2</c:v>
                </c:pt>
                <c:pt idx="2">
                  <c:v>5.7760386255942091E-2</c:v>
                </c:pt>
                <c:pt idx="3">
                  <c:v>5.1341737544456548E-2</c:v>
                </c:pt>
                <c:pt idx="4">
                  <c:v>4.6974958670032249E-2</c:v>
                </c:pt>
                <c:pt idx="5">
                  <c:v>3.7531387872574498E-2</c:v>
                </c:pt>
                <c:pt idx="6">
                  <c:v>3.8643316349715184E-2</c:v>
                </c:pt>
                <c:pt idx="7">
                  <c:v>5.763908005760307E-2</c:v>
                </c:pt>
                <c:pt idx="8">
                  <c:v>2.2600959414092847E-2</c:v>
                </c:pt>
                <c:pt idx="9">
                  <c:v>7.108110295891365E-2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E4-4C72-A629-B3B0236C6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973776"/>
        <c:axId val="592968976"/>
      </c:scatterChart>
      <c:valAx>
        <c:axId val="592973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968976"/>
        <c:crosses val="autoZero"/>
        <c:crossBetween val="midCat"/>
      </c:valAx>
      <c:valAx>
        <c:axId val="59296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973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17</xdr:row>
      <xdr:rowOff>90487</xdr:rowOff>
    </xdr:from>
    <xdr:to>
      <xdr:col>16</xdr:col>
      <xdr:colOff>276225</xdr:colOff>
      <xdr:row>31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5C17A1-F665-67FB-21DC-8D5C955AE4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"/>
  <sheetViews>
    <sheetView workbookViewId="0">
      <selection activeCell="R3" sqref="R3:T12"/>
    </sheetView>
  </sheetViews>
  <sheetFormatPr defaultRowHeight="15" x14ac:dyDescent="0.25"/>
  <sheetData>
    <row r="1" spans="1:20" x14ac:dyDescent="0.25">
      <c r="A1" t="s">
        <v>0</v>
      </c>
      <c r="B1" t="s">
        <v>1</v>
      </c>
      <c r="D1">
        <v>7</v>
      </c>
      <c r="F1" t="s">
        <v>19</v>
      </c>
    </row>
    <row r="2" spans="1:20" x14ac:dyDescent="0.25">
      <c r="H2" t="s">
        <v>17</v>
      </c>
    </row>
    <row r="3" spans="1:20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18</v>
      </c>
      <c r="N3" t="s">
        <v>12</v>
      </c>
      <c r="O3" t="s">
        <v>13</v>
      </c>
      <c r="P3" t="s">
        <v>14</v>
      </c>
      <c r="Q3" t="s">
        <v>15</v>
      </c>
      <c r="R3" t="s">
        <v>21</v>
      </c>
      <c r="S3" t="s">
        <v>22</v>
      </c>
      <c r="T3" t="s">
        <v>23</v>
      </c>
    </row>
    <row r="4" spans="1:20" x14ac:dyDescent="0.25">
      <c r="A4">
        <v>1</v>
      </c>
      <c r="B4">
        <v>0</v>
      </c>
      <c r="C4">
        <v>42.46</v>
      </c>
      <c r="D4">
        <v>2.14</v>
      </c>
      <c r="E4">
        <v>0</v>
      </c>
      <c r="F4">
        <v>18.82</v>
      </c>
      <c r="G4">
        <v>27.56</v>
      </c>
      <c r="H4">
        <f>+C4*$G4/100</f>
        <v>11.701976</v>
      </c>
      <c r="I4">
        <f t="shared" ref="I4:K12" si="0">+D4*$G4/100</f>
        <v>0.58978399999999997</v>
      </c>
      <c r="J4">
        <f t="shared" si="0"/>
        <v>0</v>
      </c>
      <c r="K4">
        <f t="shared" si="0"/>
        <v>5.1867920000000005</v>
      </c>
      <c r="N4">
        <f>+H4*N$15</f>
        <v>8.3632852274400005</v>
      </c>
      <c r="O4">
        <f t="shared" ref="O4:O12" si="1">+I4*O$15</f>
        <v>0.35570512704529961</v>
      </c>
      <c r="P4">
        <f t="shared" ref="P4:P12" si="2">+J4*P$15</f>
        <v>0</v>
      </c>
      <c r="Q4">
        <f t="shared" ref="Q4:Q12" si="3">+K4*Q$15</f>
        <v>2.2636303330772991</v>
      </c>
      <c r="R4">
        <f>+O4/$N4</f>
        <v>4.2531746481421974E-2</v>
      </c>
      <c r="S4">
        <f t="shared" ref="S4:T12" si="4">+P4/$N4</f>
        <v>0</v>
      </c>
      <c r="T4">
        <f t="shared" si="4"/>
        <v>0.27066281628782807</v>
      </c>
    </row>
    <row r="5" spans="1:20" x14ac:dyDescent="0.25">
      <c r="A5">
        <v>2</v>
      </c>
      <c r="B5">
        <v>5.9</v>
      </c>
      <c r="C5">
        <v>47.86</v>
      </c>
      <c r="D5">
        <v>1.41</v>
      </c>
      <c r="E5">
        <v>0</v>
      </c>
      <c r="F5">
        <v>11.08</v>
      </c>
      <c r="G5">
        <v>47.46</v>
      </c>
      <c r="H5">
        <f t="shared" ref="H5:H12" si="5">+C5*$G5/100</f>
        <v>22.714355999999999</v>
      </c>
      <c r="I5">
        <f t="shared" si="0"/>
        <v>0.66918599999999995</v>
      </c>
      <c r="J5">
        <f t="shared" si="0"/>
        <v>0</v>
      </c>
      <c r="K5">
        <f t="shared" si="0"/>
        <v>5.2585680000000004</v>
      </c>
      <c r="N5">
        <f t="shared" ref="N5:N12" si="6">+H5*N$15</f>
        <v>16.233723089640002</v>
      </c>
      <c r="O5">
        <f t="shared" si="1"/>
        <v>0.4035933344189328</v>
      </c>
      <c r="P5">
        <f t="shared" si="2"/>
        <v>0</v>
      </c>
      <c r="Q5">
        <f t="shared" si="3"/>
        <v>2.2949549612457232</v>
      </c>
      <c r="R5">
        <f t="shared" ref="R5:R12" si="7">+O5/$N5</f>
        <v>2.4861415473847587E-2</v>
      </c>
      <c r="S5">
        <f t="shared" si="4"/>
        <v>0</v>
      </c>
      <c r="T5">
        <f t="shared" si="4"/>
        <v>0.14136960132764073</v>
      </c>
    </row>
    <row r="6" spans="1:20" x14ac:dyDescent="0.25">
      <c r="A6">
        <v>3</v>
      </c>
      <c r="B6">
        <v>11.9</v>
      </c>
      <c r="C6">
        <v>46.76</v>
      </c>
      <c r="D6">
        <v>2.54</v>
      </c>
      <c r="E6">
        <v>0</v>
      </c>
      <c r="F6">
        <v>10.59</v>
      </c>
      <c r="G6">
        <v>52.39</v>
      </c>
      <c r="H6">
        <f t="shared" si="5"/>
        <v>24.497563999999997</v>
      </c>
      <c r="I6">
        <f t="shared" si="0"/>
        <v>1.3307060000000002</v>
      </c>
      <c r="J6">
        <f t="shared" si="0"/>
        <v>0</v>
      </c>
      <c r="K6">
        <f t="shared" si="0"/>
        <v>5.5481009999999999</v>
      </c>
      <c r="N6">
        <f t="shared" si="6"/>
        <v>17.508164015159998</v>
      </c>
      <c r="O6">
        <f t="shared" si="1"/>
        <v>0.80256322109440503</v>
      </c>
      <c r="P6">
        <f t="shared" si="2"/>
        <v>0</v>
      </c>
      <c r="Q6">
        <f t="shared" si="3"/>
        <v>2.4213135430486696</v>
      </c>
      <c r="R6">
        <f t="shared" si="7"/>
        <v>4.5839370730105126E-2</v>
      </c>
      <c r="S6">
        <f t="shared" si="4"/>
        <v>0</v>
      </c>
      <c r="T6">
        <f t="shared" si="4"/>
        <v>0.13829625658933162</v>
      </c>
    </row>
    <row r="7" spans="1:20" x14ac:dyDescent="0.25">
      <c r="A7">
        <v>4</v>
      </c>
      <c r="B7">
        <v>17.8</v>
      </c>
      <c r="C7">
        <v>44.93</v>
      </c>
      <c r="D7">
        <v>2.6</v>
      </c>
      <c r="E7">
        <v>0</v>
      </c>
      <c r="F7">
        <v>14.08</v>
      </c>
      <c r="G7">
        <v>50.43</v>
      </c>
      <c r="H7">
        <f t="shared" si="5"/>
        <v>22.658199</v>
      </c>
      <c r="I7">
        <f t="shared" si="0"/>
        <v>1.31118</v>
      </c>
      <c r="J7">
        <f t="shared" si="0"/>
        <v>0</v>
      </c>
      <c r="K7">
        <f t="shared" si="0"/>
        <v>7.1005440000000002</v>
      </c>
      <c r="N7">
        <f t="shared" si="6"/>
        <v>16.19358824331</v>
      </c>
      <c r="O7">
        <f t="shared" si="1"/>
        <v>0.79078687872044007</v>
      </c>
      <c r="P7">
        <f t="shared" si="2"/>
        <v>0</v>
      </c>
      <c r="Q7">
        <f t="shared" si="3"/>
        <v>3.0988338803156203</v>
      </c>
      <c r="R7">
        <f t="shared" si="7"/>
        <v>4.8833332479423459E-2</v>
      </c>
      <c r="S7">
        <f t="shared" si="4"/>
        <v>0</v>
      </c>
      <c r="T7">
        <f t="shared" si="4"/>
        <v>0.19136178058595696</v>
      </c>
    </row>
    <row r="8" spans="1:20" x14ac:dyDescent="0.25">
      <c r="A8">
        <v>5</v>
      </c>
      <c r="B8">
        <v>23.8</v>
      </c>
      <c r="C8">
        <v>47.35</v>
      </c>
      <c r="D8">
        <v>1.77</v>
      </c>
      <c r="E8">
        <v>0</v>
      </c>
      <c r="F8">
        <v>11.45</v>
      </c>
      <c r="G8">
        <v>48.54</v>
      </c>
      <c r="H8">
        <f t="shared" si="5"/>
        <v>22.983690000000003</v>
      </c>
      <c r="I8">
        <f t="shared" si="0"/>
        <v>0.85915800000000009</v>
      </c>
      <c r="J8">
        <f t="shared" si="0"/>
        <v>0</v>
      </c>
      <c r="K8">
        <f t="shared" si="0"/>
        <v>5.5578299999999992</v>
      </c>
      <c r="N8">
        <f t="shared" si="6"/>
        <v>16.426213406100004</v>
      </c>
      <c r="O8">
        <f t="shared" si="1"/>
        <v>0.51816750800629652</v>
      </c>
      <c r="P8">
        <f t="shared" si="2"/>
        <v>0</v>
      </c>
      <c r="Q8">
        <f t="shared" si="3"/>
        <v>2.4255594930521607</v>
      </c>
      <c r="R8">
        <f t="shared" si="7"/>
        <v>3.1545158655607808E-2</v>
      </c>
      <c r="S8">
        <f t="shared" si="4"/>
        <v>0</v>
      </c>
      <c r="T8">
        <f t="shared" si="4"/>
        <v>0.1476639462233828</v>
      </c>
    </row>
    <row r="9" spans="1:20" x14ac:dyDescent="0.25">
      <c r="A9">
        <v>6</v>
      </c>
      <c r="B9">
        <v>29.7</v>
      </c>
      <c r="C9">
        <v>43.45</v>
      </c>
      <c r="D9">
        <v>3.09</v>
      </c>
      <c r="E9">
        <v>0</v>
      </c>
      <c r="F9">
        <v>15.53</v>
      </c>
      <c r="G9">
        <v>44.7</v>
      </c>
      <c r="H9">
        <f t="shared" si="5"/>
        <v>19.422150000000002</v>
      </c>
      <c r="I9">
        <f t="shared" si="0"/>
        <v>1.38123</v>
      </c>
      <c r="J9">
        <f t="shared" si="0"/>
        <v>0</v>
      </c>
      <c r="K9">
        <f t="shared" si="0"/>
        <v>6.94191</v>
      </c>
      <c r="N9">
        <f t="shared" si="6"/>
        <v>13.880816383500003</v>
      </c>
      <c r="O9">
        <f t="shared" si="1"/>
        <v>0.83303479346469078</v>
      </c>
      <c r="P9">
        <f t="shared" si="2"/>
        <v>0</v>
      </c>
      <c r="Q9">
        <f t="shared" si="3"/>
        <v>3.0296025068081835</v>
      </c>
      <c r="R9">
        <f t="shared" si="7"/>
        <v>6.0013386133031157E-2</v>
      </c>
      <c r="S9">
        <f t="shared" si="4"/>
        <v>0</v>
      </c>
      <c r="T9">
        <f t="shared" si="4"/>
        <v>0.21825823662716581</v>
      </c>
    </row>
    <row r="10" spans="1:20" x14ac:dyDescent="0.25">
      <c r="A10">
        <v>7</v>
      </c>
      <c r="B10">
        <v>35.700000000000003</v>
      </c>
      <c r="C10">
        <v>45.12</v>
      </c>
      <c r="D10">
        <v>2.61</v>
      </c>
      <c r="E10">
        <v>0.27</v>
      </c>
      <c r="F10">
        <v>13.12</v>
      </c>
      <c r="G10">
        <v>47.98</v>
      </c>
      <c r="H10">
        <f t="shared" si="5"/>
        <v>21.648575999999998</v>
      </c>
      <c r="I10">
        <f t="shared" si="0"/>
        <v>1.2522779999999998</v>
      </c>
      <c r="J10">
        <f t="shared" si="0"/>
        <v>0.12954599999999999</v>
      </c>
      <c r="K10">
        <f t="shared" si="0"/>
        <v>6.2949759999999992</v>
      </c>
      <c r="N10">
        <f t="shared" si="6"/>
        <v>15.472020781439999</v>
      </c>
      <c r="O10">
        <f t="shared" si="1"/>
        <v>0.75526244368452466</v>
      </c>
      <c r="P10">
        <f t="shared" si="2"/>
        <v>9.6104512711707238E-2</v>
      </c>
      <c r="Q10">
        <f t="shared" si="3"/>
        <v>2.7472662523566784</v>
      </c>
      <c r="R10">
        <f t="shared" si="7"/>
        <v>4.8814725261390933E-2</v>
      </c>
      <c r="S10">
        <f t="shared" si="4"/>
        <v>6.2115035953799096E-3</v>
      </c>
      <c r="T10">
        <f t="shared" si="4"/>
        <v>0.17756350583837485</v>
      </c>
    </row>
    <row r="11" spans="1:20" x14ac:dyDescent="0.25">
      <c r="A11">
        <v>8</v>
      </c>
      <c r="B11">
        <v>41.6</v>
      </c>
      <c r="C11">
        <v>45.66</v>
      </c>
      <c r="D11">
        <v>3.07</v>
      </c>
      <c r="E11">
        <v>0.21</v>
      </c>
      <c r="F11">
        <v>11.7</v>
      </c>
      <c r="G11">
        <v>58</v>
      </c>
      <c r="H11">
        <f t="shared" si="5"/>
        <v>26.482799999999997</v>
      </c>
      <c r="I11">
        <f t="shared" si="0"/>
        <v>1.7806</v>
      </c>
      <c r="J11">
        <f t="shared" si="0"/>
        <v>0.12179999999999999</v>
      </c>
      <c r="K11">
        <f t="shared" si="0"/>
        <v>6.7859999999999987</v>
      </c>
      <c r="N11">
        <f t="shared" si="6"/>
        <v>18.926992332000001</v>
      </c>
      <c r="O11">
        <f t="shared" si="1"/>
        <v>1.0738991719288087</v>
      </c>
      <c r="P11">
        <f t="shared" si="2"/>
        <v>9.0358094022864016E-2</v>
      </c>
      <c r="Q11">
        <f t="shared" si="3"/>
        <v>2.9615599469310796</v>
      </c>
      <c r="R11">
        <f t="shared" si="7"/>
        <v>5.6739029270549218E-2</v>
      </c>
      <c r="S11">
        <f t="shared" si="4"/>
        <v>4.7740334247451952E-3</v>
      </c>
      <c r="T11">
        <f t="shared" si="4"/>
        <v>0.15647282436544072</v>
      </c>
    </row>
    <row r="12" spans="1:20" x14ac:dyDescent="0.25">
      <c r="A12">
        <v>9</v>
      </c>
      <c r="B12">
        <v>47.6</v>
      </c>
      <c r="C12">
        <v>47.82</v>
      </c>
      <c r="D12">
        <v>2.5099999999999998</v>
      </c>
      <c r="E12">
        <v>0</v>
      </c>
      <c r="F12">
        <v>9.39</v>
      </c>
      <c r="G12">
        <v>58.07</v>
      </c>
      <c r="H12">
        <f t="shared" si="5"/>
        <v>27.769074</v>
      </c>
      <c r="I12">
        <f t="shared" si="0"/>
        <v>1.457557</v>
      </c>
      <c r="J12">
        <f t="shared" si="0"/>
        <v>0</v>
      </c>
      <c r="K12">
        <f t="shared" si="0"/>
        <v>5.4527730000000005</v>
      </c>
      <c r="N12">
        <f t="shared" si="6"/>
        <v>19.846279497060003</v>
      </c>
      <c r="O12">
        <f t="shared" si="1"/>
        <v>0.8790684349876664</v>
      </c>
      <c r="P12">
        <f t="shared" si="2"/>
        <v>0</v>
      </c>
      <c r="Q12">
        <f t="shared" si="3"/>
        <v>2.3797103030514632</v>
      </c>
      <c r="R12">
        <f t="shared" si="7"/>
        <v>4.4293865513578515E-2</v>
      </c>
      <c r="S12">
        <f t="shared" si="4"/>
        <v>0</v>
      </c>
      <c r="T12">
        <f t="shared" si="4"/>
        <v>0.11990712432544295</v>
      </c>
    </row>
    <row r="14" spans="1:20" x14ac:dyDescent="0.25">
      <c r="N14">
        <f>AVERAGE(N4:N12)</f>
        <v>15.87234255285</v>
      </c>
      <c r="O14">
        <f t="shared" ref="O14:Q14" si="8">AVERAGE(O4:O12)</f>
        <v>0.71245343481678503</v>
      </c>
      <c r="P14">
        <f t="shared" si="8"/>
        <v>2.0718067414952364E-2</v>
      </c>
      <c r="Q14">
        <f t="shared" si="8"/>
        <v>2.624714579987431</v>
      </c>
      <c r="R14">
        <f>AVERAGE(R4:R12)</f>
        <v>4.4830225555439522E-2</v>
      </c>
      <c r="S14">
        <f>AVERAGE(S4:S12)</f>
        <v>1.2206152244583449E-3</v>
      </c>
      <c r="T14">
        <f>AVERAGE(T4:T12)</f>
        <v>0.17350623246339608</v>
      </c>
    </row>
    <row r="15" spans="1:20" x14ac:dyDescent="0.25">
      <c r="M15" t="s">
        <v>16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5"/>
  <sheetViews>
    <sheetView workbookViewId="0">
      <selection activeCell="R14" sqref="R14:T14"/>
    </sheetView>
  </sheetViews>
  <sheetFormatPr defaultRowHeight="15" x14ac:dyDescent="0.25"/>
  <sheetData>
    <row r="1" spans="1:20" x14ac:dyDescent="0.25">
      <c r="A1" t="s">
        <v>8</v>
      </c>
      <c r="B1" t="s">
        <v>9</v>
      </c>
      <c r="D1">
        <v>8</v>
      </c>
      <c r="F1" t="s">
        <v>20</v>
      </c>
    </row>
    <row r="2" spans="1:20" x14ac:dyDescent="0.25">
      <c r="H2" t="s">
        <v>17</v>
      </c>
    </row>
    <row r="3" spans="1:20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18</v>
      </c>
      <c r="N3" t="s">
        <v>12</v>
      </c>
      <c r="O3" t="s">
        <v>13</v>
      </c>
      <c r="P3" t="s">
        <v>14</v>
      </c>
      <c r="Q3" t="s">
        <v>15</v>
      </c>
      <c r="R3" t="s">
        <v>21</v>
      </c>
      <c r="S3" t="s">
        <v>22</v>
      </c>
      <c r="T3" t="s">
        <v>23</v>
      </c>
    </row>
    <row r="4" spans="1:20" x14ac:dyDescent="0.25">
      <c r="A4">
        <v>1</v>
      </c>
      <c r="B4">
        <v>0</v>
      </c>
      <c r="C4">
        <v>52.55</v>
      </c>
      <c r="D4">
        <v>1.43</v>
      </c>
      <c r="E4">
        <v>0</v>
      </c>
      <c r="F4">
        <v>3.21</v>
      </c>
      <c r="G4">
        <v>52.26</v>
      </c>
      <c r="H4">
        <f>+C4*$G4/100</f>
        <v>27.462630000000001</v>
      </c>
      <c r="I4">
        <f t="shared" ref="I4:K12" si="0">+D4*$G4/100</f>
        <v>0.74731799999999993</v>
      </c>
      <c r="J4">
        <f t="shared" si="0"/>
        <v>0</v>
      </c>
      <c r="K4">
        <f t="shared" si="0"/>
        <v>1.6775459999999998</v>
      </c>
      <c r="N4">
        <f>+H4*N$15</f>
        <v>19.627267034700001</v>
      </c>
      <c r="O4">
        <f t="shared" ref="O4:Q12" si="1">+I4*O$15</f>
        <v>0.45071559101847325</v>
      </c>
      <c r="P4">
        <f t="shared" si="1"/>
        <v>0</v>
      </c>
      <c r="Q4">
        <f t="shared" si="1"/>
        <v>0.73211804343272102</v>
      </c>
      <c r="R4">
        <f>+O4/$N4</f>
        <v>2.2963746823316318E-2</v>
      </c>
      <c r="S4">
        <f t="shared" ref="S4:T12" si="2">+P4/$N4</f>
        <v>0</v>
      </c>
      <c r="T4">
        <f t="shared" si="2"/>
        <v>3.7301069075912296E-2</v>
      </c>
    </row>
    <row r="5" spans="1:20" x14ac:dyDescent="0.25">
      <c r="A5">
        <v>2</v>
      </c>
      <c r="B5">
        <v>7.6</v>
      </c>
      <c r="C5">
        <v>53.24</v>
      </c>
      <c r="D5">
        <v>1.1299999999999999</v>
      </c>
      <c r="E5">
        <v>0.22</v>
      </c>
      <c r="F5">
        <v>2.29</v>
      </c>
      <c r="G5">
        <v>45.92</v>
      </c>
      <c r="H5">
        <f t="shared" ref="H5:H12" si="3">+C5*$G5/100</f>
        <v>24.447807999999998</v>
      </c>
      <c r="I5">
        <f t="shared" si="0"/>
        <v>0.51889599999999991</v>
      </c>
      <c r="J5">
        <f t="shared" si="0"/>
        <v>0.10102400000000002</v>
      </c>
      <c r="K5">
        <f t="shared" si="0"/>
        <v>1.0515680000000001</v>
      </c>
      <c r="N5">
        <f t="shared" ref="N5:N12" si="4">+H5*N$15</f>
        <v>17.472603899519999</v>
      </c>
      <c r="O5">
        <f t="shared" si="1"/>
        <v>0.31295180541231665</v>
      </c>
      <c r="P5">
        <f t="shared" si="1"/>
        <v>7.4945288099883545E-2</v>
      </c>
      <c r="Q5">
        <f t="shared" si="1"/>
        <v>0.45892744920047485</v>
      </c>
      <c r="R5">
        <f t="shared" ref="R5:R12" si="5">+O5/$N5</f>
        <v>1.7910999826471999E-2</v>
      </c>
      <c r="S5">
        <f t="shared" si="2"/>
        <v>4.2893027582421427E-3</v>
      </c>
      <c r="T5">
        <f t="shared" si="2"/>
        <v>2.6265544153558151E-2</v>
      </c>
    </row>
    <row r="6" spans="1:20" x14ac:dyDescent="0.25">
      <c r="A6">
        <v>3</v>
      </c>
      <c r="B6">
        <v>15.3</v>
      </c>
      <c r="C6">
        <v>52.62</v>
      </c>
      <c r="D6">
        <v>1.45</v>
      </c>
      <c r="E6">
        <v>0</v>
      </c>
      <c r="F6">
        <v>2.54</v>
      </c>
      <c r="G6">
        <v>53.9</v>
      </c>
      <c r="H6">
        <f t="shared" si="3"/>
        <v>28.362179999999999</v>
      </c>
      <c r="I6">
        <f t="shared" si="0"/>
        <v>0.78154999999999997</v>
      </c>
      <c r="J6">
        <f t="shared" si="0"/>
        <v>0</v>
      </c>
      <c r="K6">
        <f t="shared" si="0"/>
        <v>1.3690600000000002</v>
      </c>
      <c r="N6">
        <f t="shared" si="4"/>
        <v>20.270166424199999</v>
      </c>
      <c r="O6">
        <f t="shared" si="1"/>
        <v>0.47136128148992501</v>
      </c>
      <c r="P6">
        <f t="shared" si="1"/>
        <v>0</v>
      </c>
      <c r="Q6">
        <f t="shared" si="1"/>
        <v>0.5974879547517632</v>
      </c>
      <c r="R6">
        <f t="shared" si="5"/>
        <v>2.3253942351809189E-2</v>
      </c>
      <c r="S6">
        <f t="shared" si="2"/>
        <v>0</v>
      </c>
      <c r="T6">
        <f t="shared" si="2"/>
        <v>2.9476223443258887E-2</v>
      </c>
    </row>
    <row r="7" spans="1:20" x14ac:dyDescent="0.25">
      <c r="A7">
        <v>4</v>
      </c>
      <c r="B7">
        <v>22.9</v>
      </c>
      <c r="C7">
        <v>51.62</v>
      </c>
      <c r="D7">
        <v>2.02</v>
      </c>
      <c r="E7">
        <v>0.31</v>
      </c>
      <c r="F7">
        <v>2.79</v>
      </c>
      <c r="G7">
        <v>57.48</v>
      </c>
      <c r="H7">
        <f t="shared" si="3"/>
        <v>29.671175999999996</v>
      </c>
      <c r="I7">
        <f t="shared" si="0"/>
        <v>1.1610959999999999</v>
      </c>
      <c r="J7">
        <f t="shared" si="0"/>
        <v>0.17818799999999999</v>
      </c>
      <c r="K7">
        <f t="shared" si="0"/>
        <v>1.6036920000000001</v>
      </c>
      <c r="N7">
        <f t="shared" si="4"/>
        <v>21.205692775439999</v>
      </c>
      <c r="O7">
        <f t="shared" si="1"/>
        <v>0.70026959054804672</v>
      </c>
      <c r="P7">
        <f t="shared" si="1"/>
        <v>0.13218988553157712</v>
      </c>
      <c r="Q7">
        <f t="shared" si="1"/>
        <v>0.69988653027023262</v>
      </c>
      <c r="R7">
        <f t="shared" si="5"/>
        <v>3.302271696396001E-2</v>
      </c>
      <c r="S7">
        <f t="shared" si="2"/>
        <v>6.2336980419086686E-3</v>
      </c>
      <c r="T7">
        <f t="shared" si="2"/>
        <v>3.3004652933613508E-2</v>
      </c>
    </row>
    <row r="8" spans="1:20" x14ac:dyDescent="0.25">
      <c r="A8">
        <v>5</v>
      </c>
      <c r="B8">
        <v>30.6</v>
      </c>
      <c r="C8">
        <v>52.65</v>
      </c>
      <c r="D8">
        <v>1.55</v>
      </c>
      <c r="E8">
        <v>0.52</v>
      </c>
      <c r="F8">
        <v>2.09</v>
      </c>
      <c r="G8">
        <v>55.37</v>
      </c>
      <c r="H8">
        <f t="shared" si="3"/>
        <v>29.152304999999998</v>
      </c>
      <c r="I8">
        <f t="shared" si="0"/>
        <v>0.85823499999999997</v>
      </c>
      <c r="J8">
        <f t="shared" si="0"/>
        <v>0.28792400000000001</v>
      </c>
      <c r="K8">
        <f t="shared" si="0"/>
        <v>1.1572329999999997</v>
      </c>
      <c r="N8">
        <f t="shared" si="4"/>
        <v>20.83486086045</v>
      </c>
      <c r="O8">
        <f t="shared" si="1"/>
        <v>0.51761083669567631</v>
      </c>
      <c r="P8">
        <f t="shared" si="1"/>
        <v>0.21359822547979557</v>
      </c>
      <c r="Q8">
        <f t="shared" si="1"/>
        <v>0.50504198380001386</v>
      </c>
      <c r="R8">
        <f t="shared" si="5"/>
        <v>2.484349860373854E-2</v>
      </c>
      <c r="S8">
        <f t="shared" si="2"/>
        <v>1.025196313574912E-2</v>
      </c>
      <c r="T8">
        <f t="shared" si="2"/>
        <v>2.4240237896606991E-2</v>
      </c>
    </row>
    <row r="9" spans="1:20" x14ac:dyDescent="0.25">
      <c r="A9">
        <v>6</v>
      </c>
      <c r="B9">
        <v>38.200000000000003</v>
      </c>
      <c r="C9">
        <v>52.29</v>
      </c>
      <c r="D9">
        <v>1.55</v>
      </c>
      <c r="E9">
        <v>0.3</v>
      </c>
      <c r="F9">
        <v>3.11</v>
      </c>
      <c r="G9">
        <v>56.68</v>
      </c>
      <c r="H9">
        <f t="shared" ref="H9" si="6">+C9*$G9/100</f>
        <v>29.637972000000001</v>
      </c>
      <c r="I9">
        <f t="shared" si="0"/>
        <v>0.87853999999999999</v>
      </c>
      <c r="J9">
        <f t="shared" si="0"/>
        <v>0.17003999999999997</v>
      </c>
      <c r="K9">
        <f t="shared" si="0"/>
        <v>1.762748</v>
      </c>
      <c r="N9">
        <f t="shared" si="4"/>
        <v>21.181962208680002</v>
      </c>
      <c r="O9">
        <f t="shared" si="1"/>
        <v>0.52985700241847444</v>
      </c>
      <c r="P9">
        <f t="shared" si="1"/>
        <v>0.12614524062108207</v>
      </c>
      <c r="Q9">
        <f t="shared" si="1"/>
        <v>0.76930207387752247</v>
      </c>
      <c r="R9">
        <f t="shared" si="5"/>
        <v>2.5014538181044824E-2</v>
      </c>
      <c r="S9">
        <f t="shared" si="2"/>
        <v>5.9553142139678605E-3</v>
      </c>
      <c r="T9">
        <f t="shared" si="2"/>
        <v>3.6318735077446027E-2</v>
      </c>
    </row>
    <row r="10" spans="1:20" x14ac:dyDescent="0.25">
      <c r="A10">
        <v>7</v>
      </c>
      <c r="B10">
        <v>45.8</v>
      </c>
      <c r="C10">
        <v>52.27</v>
      </c>
      <c r="D10">
        <v>1.24</v>
      </c>
      <c r="E10">
        <v>0.33</v>
      </c>
      <c r="F10">
        <v>3.62</v>
      </c>
      <c r="G10">
        <v>60.29</v>
      </c>
      <c r="H10">
        <f>+C10*$G9/100</f>
        <v>29.626636000000005</v>
      </c>
      <c r="I10">
        <f>+D10*$G9/100</f>
        <v>0.7028319999999999</v>
      </c>
      <c r="J10">
        <f>+E10*$G9/100</f>
        <v>0.18704399999999999</v>
      </c>
      <c r="K10">
        <f>+F10*$G9/100</f>
        <v>2.0518160000000001</v>
      </c>
      <c r="N10">
        <f t="shared" si="4"/>
        <v>21.173860482840006</v>
      </c>
      <c r="O10">
        <f t="shared" si="1"/>
        <v>0.42388560193477953</v>
      </c>
      <c r="P10">
        <f t="shared" si="1"/>
        <v>0.13875976468319029</v>
      </c>
      <c r="Q10">
        <f t="shared" si="1"/>
        <v>0.89545771943300057</v>
      </c>
      <c r="R10">
        <f t="shared" si="5"/>
        <v>2.0019287568193357E-2</v>
      </c>
      <c r="S10">
        <f t="shared" si="2"/>
        <v>6.5533521766446782E-3</v>
      </c>
      <c r="T10">
        <f t="shared" si="2"/>
        <v>4.2290715958892285E-2</v>
      </c>
    </row>
    <row r="11" spans="1:20" x14ac:dyDescent="0.25">
      <c r="A11">
        <v>8</v>
      </c>
      <c r="B11">
        <v>53.5</v>
      </c>
      <c r="C11">
        <v>52.85</v>
      </c>
      <c r="D11">
        <v>1.22</v>
      </c>
      <c r="E11">
        <v>0</v>
      </c>
      <c r="F11">
        <v>2.96</v>
      </c>
      <c r="G11">
        <v>56.69</v>
      </c>
      <c r="H11">
        <f t="shared" si="3"/>
        <v>29.960664999999999</v>
      </c>
      <c r="I11">
        <f t="shared" si="0"/>
        <v>0.69161799999999996</v>
      </c>
      <c r="J11">
        <f t="shared" si="0"/>
        <v>0</v>
      </c>
      <c r="K11">
        <f t="shared" si="0"/>
        <v>1.6780239999999997</v>
      </c>
      <c r="N11">
        <f t="shared" si="4"/>
        <v>21.412587668850001</v>
      </c>
      <c r="O11">
        <f t="shared" si="1"/>
        <v>0.41712231691062496</v>
      </c>
      <c r="P11">
        <f t="shared" si="1"/>
        <v>0</v>
      </c>
      <c r="Q11">
        <f t="shared" si="1"/>
        <v>0.73232665316667822</v>
      </c>
      <c r="R11">
        <f t="shared" si="5"/>
        <v>1.9480238603643143E-2</v>
      </c>
      <c r="S11">
        <f t="shared" si="2"/>
        <v>0</v>
      </c>
      <c r="T11">
        <f t="shared" si="2"/>
        <v>3.4200754457717024E-2</v>
      </c>
    </row>
    <row r="12" spans="1:20" x14ac:dyDescent="0.25">
      <c r="A12">
        <v>9</v>
      </c>
      <c r="B12">
        <v>61.1</v>
      </c>
      <c r="C12">
        <v>53.26</v>
      </c>
      <c r="D12">
        <v>1.05</v>
      </c>
      <c r="E12">
        <v>0</v>
      </c>
      <c r="F12">
        <v>2.54</v>
      </c>
      <c r="G12">
        <v>58.97</v>
      </c>
      <c r="H12">
        <f t="shared" si="3"/>
        <v>31.407421999999997</v>
      </c>
      <c r="I12">
        <f t="shared" si="0"/>
        <v>0.61918499999999999</v>
      </c>
      <c r="J12">
        <f t="shared" si="0"/>
        <v>0</v>
      </c>
      <c r="K12">
        <f t="shared" si="0"/>
        <v>1.4978379999999998</v>
      </c>
      <c r="N12">
        <f t="shared" si="4"/>
        <v>22.446570429179999</v>
      </c>
      <c r="O12">
        <f t="shared" si="1"/>
        <v>0.37343718902097017</v>
      </c>
      <c r="P12">
        <f t="shared" si="1"/>
        <v>0</v>
      </c>
      <c r="Q12">
        <f t="shared" si="1"/>
        <v>0.6536895119055931</v>
      </c>
      <c r="R12">
        <f t="shared" si="5"/>
        <v>1.6636714735517494E-2</v>
      </c>
      <c r="S12">
        <f t="shared" si="2"/>
        <v>0</v>
      </c>
      <c r="T12">
        <f t="shared" si="2"/>
        <v>2.9122021734590355E-2</v>
      </c>
    </row>
    <row r="14" spans="1:20" x14ac:dyDescent="0.25">
      <c r="N14">
        <f>AVERAGE(N4:N12)</f>
        <v>20.625063531539997</v>
      </c>
      <c r="O14">
        <f t="shared" ref="O14:T14" si="7">AVERAGE(O4:O12)</f>
        <v>0.46635680171658744</v>
      </c>
      <c r="P14">
        <f t="shared" si="7"/>
        <v>7.6182044935058729E-2</v>
      </c>
      <c r="Q14">
        <f t="shared" si="7"/>
        <v>0.67158199109311112</v>
      </c>
      <c r="R14">
        <f t="shared" si="7"/>
        <v>2.2571742628632766E-2</v>
      </c>
      <c r="S14">
        <f t="shared" si="7"/>
        <v>3.6981811473902745E-3</v>
      </c>
      <c r="T14">
        <f t="shared" si="7"/>
        <v>3.2468883859066169E-2</v>
      </c>
    </row>
    <row r="15" spans="1:20" x14ac:dyDescent="0.25">
      <c r="M15" t="s">
        <v>16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6"/>
  <sheetViews>
    <sheetView tabSelected="1" workbookViewId="0">
      <selection activeCell="B31" sqref="B31"/>
    </sheetView>
  </sheetViews>
  <sheetFormatPr defaultRowHeight="15" x14ac:dyDescent="0.25"/>
  <sheetData>
    <row r="1" spans="1:20" x14ac:dyDescent="0.25">
      <c r="A1" t="s">
        <v>10</v>
      </c>
      <c r="B1" t="s">
        <v>11</v>
      </c>
      <c r="D1">
        <v>87</v>
      </c>
    </row>
    <row r="2" spans="1:20" x14ac:dyDescent="0.25">
      <c r="H2" t="s">
        <v>17</v>
      </c>
    </row>
    <row r="3" spans="1:20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18</v>
      </c>
      <c r="N3" t="s">
        <v>12</v>
      </c>
      <c r="O3" t="s">
        <v>13</v>
      </c>
      <c r="P3" t="s">
        <v>14</v>
      </c>
      <c r="Q3" t="s">
        <v>15</v>
      </c>
      <c r="R3" t="s">
        <v>21</v>
      </c>
      <c r="S3" t="s">
        <v>22</v>
      </c>
      <c r="T3" t="s">
        <v>23</v>
      </c>
    </row>
    <row r="4" spans="1:20" x14ac:dyDescent="0.25">
      <c r="A4">
        <v>1</v>
      </c>
      <c r="B4">
        <v>0</v>
      </c>
      <c r="C4">
        <v>48.91</v>
      </c>
      <c r="D4">
        <v>3</v>
      </c>
      <c r="E4">
        <v>0.93</v>
      </c>
      <c r="F4">
        <v>5.01</v>
      </c>
      <c r="G4">
        <v>51.71</v>
      </c>
      <c r="H4">
        <f>+C4*$G4/100</f>
        <v>25.291360999999998</v>
      </c>
      <c r="I4">
        <f t="shared" ref="I4:K13" si="0">+D4*$G4/100</f>
        <v>1.5512999999999999</v>
      </c>
      <c r="J4">
        <f t="shared" si="0"/>
        <v>0.48090300000000008</v>
      </c>
      <c r="K4">
        <f t="shared" si="0"/>
        <v>2.5906709999999999</v>
      </c>
      <c r="N4">
        <f>+H4*N$16</f>
        <v>18.07548279309</v>
      </c>
      <c r="O4">
        <f>+I4*O$16</f>
        <v>0.93560585500009041</v>
      </c>
      <c r="P4">
        <f>+J4*P$16</f>
        <v>0.35676090714185044</v>
      </c>
      <c r="Q4">
        <f>+K4*Q$16</f>
        <v>1.1306259164862789</v>
      </c>
      <c r="R4">
        <f>+O4/$N4</f>
        <v>5.1761043713740205E-2</v>
      </c>
      <c r="S4">
        <f t="shared" ref="S4:S13" si="1">+P4/$N4</f>
        <v>1.9737282330197843E-2</v>
      </c>
      <c r="T4">
        <f t="shared" ref="T4:T13" si="2">+Q4/$N4</f>
        <v>6.2550247173397827E-2</v>
      </c>
    </row>
    <row r="5" spans="1:20" x14ac:dyDescent="0.25">
      <c r="A5">
        <v>2</v>
      </c>
      <c r="B5">
        <v>18.2</v>
      </c>
      <c r="C5">
        <v>49.96</v>
      </c>
      <c r="D5">
        <v>3.31</v>
      </c>
      <c r="E5">
        <v>0.72</v>
      </c>
      <c r="F5">
        <v>3.01</v>
      </c>
      <c r="G5">
        <v>57.16</v>
      </c>
      <c r="H5">
        <f t="shared" ref="H5:H12" si="3">+C5*$G5/100</f>
        <v>28.557136</v>
      </c>
      <c r="I5">
        <f t="shared" si="0"/>
        <v>1.891996</v>
      </c>
      <c r="J5">
        <f t="shared" si="0"/>
        <v>0.41155199999999992</v>
      </c>
      <c r="K5">
        <f t="shared" si="0"/>
        <v>1.7205159999999997</v>
      </c>
      <c r="N5">
        <f>+H5*N$16</f>
        <v>20.409499527840001</v>
      </c>
      <c r="O5">
        <f>+I5*O$16</f>
        <v>1.1410833077011224</v>
      </c>
      <c r="P5">
        <f>+J5*P$16</f>
        <v>0.30531243276927522</v>
      </c>
      <c r="Q5">
        <f>+K5*Q$16</f>
        <v>0.75087109838698396</v>
      </c>
      <c r="R5">
        <f t="shared" ref="R5:R13" si="4">+O5/$N5</f>
        <v>5.5909421303771023E-2</v>
      </c>
      <c r="S5">
        <f t="shared" si="1"/>
        <v>1.4959329715694766E-2</v>
      </c>
      <c r="T5">
        <f t="shared" si="2"/>
        <v>3.6790274909129575E-2</v>
      </c>
    </row>
    <row r="6" spans="1:20" x14ac:dyDescent="0.25">
      <c r="A6">
        <v>3</v>
      </c>
      <c r="B6">
        <v>36.5</v>
      </c>
      <c r="C6">
        <v>49.82</v>
      </c>
      <c r="D6">
        <v>3.41</v>
      </c>
      <c r="E6">
        <v>0.78</v>
      </c>
      <c r="F6">
        <v>2.77</v>
      </c>
      <c r="G6">
        <v>65.069999999999993</v>
      </c>
      <c r="H6">
        <f t="shared" si="3"/>
        <v>32.417873999999998</v>
      </c>
      <c r="I6">
        <f t="shared" si="0"/>
        <v>2.2188870000000001</v>
      </c>
      <c r="J6">
        <f t="shared" si="0"/>
        <v>0.50754599999999994</v>
      </c>
      <c r="K6">
        <f t="shared" si="0"/>
        <v>1.8024389999999999</v>
      </c>
      <c r="N6">
        <f>+H6*N$16</f>
        <v>23.16873036906</v>
      </c>
      <c r="O6">
        <f>+I6*O$16</f>
        <v>1.3382348151766814</v>
      </c>
      <c r="P6">
        <f>+J6*P$16</f>
        <v>0.37652618381714725</v>
      </c>
      <c r="Q6">
        <f>+K6*Q$16</f>
        <v>0.78662410097060254</v>
      </c>
      <c r="R6">
        <f t="shared" si="4"/>
        <v>5.7760386255942091E-2</v>
      </c>
      <c r="S6">
        <f t="shared" si="1"/>
        <v>1.6251481104893346E-2</v>
      </c>
      <c r="T6">
        <f t="shared" si="2"/>
        <v>3.3951972699422343E-2</v>
      </c>
    </row>
    <row r="7" spans="1:20" x14ac:dyDescent="0.25">
      <c r="A7">
        <v>4</v>
      </c>
      <c r="B7">
        <v>54.7</v>
      </c>
      <c r="C7">
        <v>50.46</v>
      </c>
      <c r="D7">
        <v>3.07</v>
      </c>
      <c r="E7">
        <v>0.66</v>
      </c>
      <c r="F7">
        <v>2.46</v>
      </c>
      <c r="G7">
        <v>63.53</v>
      </c>
      <c r="H7">
        <f t="shared" si="3"/>
        <v>32.057238000000005</v>
      </c>
      <c r="I7">
        <f t="shared" si="0"/>
        <v>1.9503709999999999</v>
      </c>
      <c r="J7">
        <f t="shared" si="0"/>
        <v>0.419298</v>
      </c>
      <c r="K7">
        <f t="shared" si="0"/>
        <v>1.5628380000000002</v>
      </c>
      <c r="N7">
        <f>+H7*N$16</f>
        <v>22.910987426220004</v>
      </c>
      <c r="O7">
        <f>+I7*O$16</f>
        <v>1.1762899033213314</v>
      </c>
      <c r="P7">
        <f>+J7*P$16</f>
        <v>0.31105885145811851</v>
      </c>
      <c r="Q7">
        <f>+K7*Q$16</f>
        <v>0.68205694434746178</v>
      </c>
      <c r="R7">
        <f t="shared" si="4"/>
        <v>5.1341737544456548E-2</v>
      </c>
      <c r="S7">
        <f t="shared" si="1"/>
        <v>1.3576841786492959E-2</v>
      </c>
      <c r="T7">
        <f t="shared" si="2"/>
        <v>2.9769862453282826E-2</v>
      </c>
    </row>
    <row r="8" spans="1:20" x14ac:dyDescent="0.25">
      <c r="A8">
        <v>5</v>
      </c>
      <c r="B8">
        <v>73</v>
      </c>
      <c r="C8">
        <v>50.48</v>
      </c>
      <c r="D8">
        <v>2.81</v>
      </c>
      <c r="E8">
        <v>0.71</v>
      </c>
      <c r="F8">
        <v>2.79</v>
      </c>
      <c r="G8">
        <v>70.13</v>
      </c>
      <c r="H8">
        <f t="shared" si="3"/>
        <v>35.401623999999998</v>
      </c>
      <c r="I8">
        <f t="shared" si="0"/>
        <v>1.9706529999999998</v>
      </c>
      <c r="J8">
        <f t="shared" si="0"/>
        <v>0.49792299999999995</v>
      </c>
      <c r="K8">
        <f t="shared" si="0"/>
        <v>1.9566270000000001</v>
      </c>
      <c r="N8">
        <f>+H8*N$16</f>
        <v>25.301186656559999</v>
      </c>
      <c r="O8">
        <f>+I8*O$16</f>
        <v>1.1885221974946774</v>
      </c>
      <c r="P8">
        <f>+J8*P$16</f>
        <v>0.36938730090432276</v>
      </c>
      <c r="Q8">
        <f>+K8*Q$16</f>
        <v>0.85391514209901542</v>
      </c>
      <c r="R8">
        <f t="shared" si="4"/>
        <v>4.6974958670032249E-2</v>
      </c>
      <c r="S8">
        <f t="shared" si="1"/>
        <v>1.4599603801924816E-2</v>
      </c>
      <c r="T8">
        <f t="shared" si="2"/>
        <v>3.3750003653588136E-2</v>
      </c>
    </row>
    <row r="9" spans="1:20" x14ac:dyDescent="0.25">
      <c r="A9">
        <v>6</v>
      </c>
      <c r="B9">
        <v>91.2</v>
      </c>
      <c r="C9">
        <v>51.04</v>
      </c>
      <c r="D9">
        <v>2.27</v>
      </c>
      <c r="E9">
        <v>0.22</v>
      </c>
      <c r="F9">
        <v>3.35</v>
      </c>
      <c r="G9">
        <v>68.59</v>
      </c>
      <c r="H9">
        <f t="shared" si="3"/>
        <v>35.008336</v>
      </c>
      <c r="I9">
        <f t="shared" si="0"/>
        <v>1.5569930000000003</v>
      </c>
      <c r="J9">
        <f t="shared" si="0"/>
        <v>0.150898</v>
      </c>
      <c r="K9">
        <f t="shared" si="0"/>
        <v>2.2977650000000001</v>
      </c>
      <c r="N9">
        <f>+H9*N$16</f>
        <v>25.02010765584</v>
      </c>
      <c r="O9">
        <f>+I9*O$16</f>
        <v>0.93903936504490182</v>
      </c>
      <c r="P9">
        <f>+J9*P$16</f>
        <v>0.11194462784780078</v>
      </c>
      <c r="Q9">
        <f>+K9*Q$16</f>
        <v>1.0027952831506179</v>
      </c>
      <c r="R9">
        <f t="shared" si="4"/>
        <v>3.7531387872574498E-2</v>
      </c>
      <c r="S9">
        <f t="shared" si="1"/>
        <v>4.4741864978215442E-3</v>
      </c>
      <c r="T9">
        <f t="shared" si="2"/>
        <v>4.0079575073952697E-2</v>
      </c>
    </row>
    <row r="10" spans="1:20" x14ac:dyDescent="0.25">
      <c r="A10">
        <v>7</v>
      </c>
      <c r="B10">
        <v>109.4</v>
      </c>
      <c r="C10">
        <v>51.1</v>
      </c>
      <c r="D10">
        <v>2.34</v>
      </c>
      <c r="E10">
        <v>0.33</v>
      </c>
      <c r="F10">
        <v>3.08</v>
      </c>
      <c r="G10">
        <v>70.19</v>
      </c>
      <c r="H10">
        <f>+C10*$G9/100</f>
        <v>35.049489999999999</v>
      </c>
      <c r="I10">
        <f>+D10*$G9/100</f>
        <v>1.6050059999999999</v>
      </c>
      <c r="J10">
        <f>+E10*$G9/100</f>
        <v>0.22634700000000002</v>
      </c>
      <c r="K10">
        <f>+F10*$G9/100</f>
        <v>2.1125720000000001</v>
      </c>
      <c r="N10">
        <f>+H10*N$16</f>
        <v>25.0495200081</v>
      </c>
      <c r="O10">
        <f>+I10*O$16</f>
        <v>0.96799652608152842</v>
      </c>
      <c r="P10">
        <f>+J10*P$16</f>
        <v>0.16791694177170119</v>
      </c>
      <c r="Q10">
        <f>+K10*Q$16</f>
        <v>0.92197297674743384</v>
      </c>
      <c r="R10">
        <f t="shared" si="4"/>
        <v>3.8643316349715184E-2</v>
      </c>
      <c r="S10">
        <f t="shared" si="1"/>
        <v>6.7033995748183462E-3</v>
      </c>
      <c r="T10">
        <f t="shared" si="2"/>
        <v>3.6806013706023315E-2</v>
      </c>
    </row>
    <row r="11" spans="1:20" x14ac:dyDescent="0.25">
      <c r="A11">
        <v>8</v>
      </c>
      <c r="B11">
        <v>127.7</v>
      </c>
      <c r="C11">
        <v>48.9</v>
      </c>
      <c r="D11">
        <v>3.34</v>
      </c>
      <c r="E11">
        <v>0.59</v>
      </c>
      <c r="F11">
        <v>4.9000000000000004</v>
      </c>
      <c r="G11">
        <v>69.25</v>
      </c>
      <c r="H11">
        <f t="shared" si="3"/>
        <v>33.863250000000001</v>
      </c>
      <c r="I11">
        <f t="shared" si="0"/>
        <v>2.3129499999999998</v>
      </c>
      <c r="J11">
        <f t="shared" si="0"/>
        <v>0.40857499999999997</v>
      </c>
      <c r="K11">
        <f t="shared" si="0"/>
        <v>3.3932500000000005</v>
      </c>
      <c r="N11">
        <f>+H11*N$16</f>
        <v>24.201726142500004</v>
      </c>
      <c r="O11">
        <f>+I11*O$16</f>
        <v>1.3949652306597429</v>
      </c>
      <c r="P11">
        <f>+J11*P$16</f>
        <v>0.30310392664525176</v>
      </c>
      <c r="Q11">
        <f>+K11*Q$16</f>
        <v>1.480889078974932</v>
      </c>
      <c r="R11">
        <f t="shared" si="4"/>
        <v>5.763908005760307E-2</v>
      </c>
      <c r="S11">
        <f t="shared" si="1"/>
        <v>1.2524062327644435E-2</v>
      </c>
      <c r="T11">
        <f t="shared" si="2"/>
        <v>6.1189399064159412E-2</v>
      </c>
    </row>
    <row r="12" spans="1:20" x14ac:dyDescent="0.25">
      <c r="A12">
        <v>9</v>
      </c>
      <c r="B12">
        <v>145.9</v>
      </c>
      <c r="C12">
        <v>51.9</v>
      </c>
      <c r="D12">
        <v>1.39</v>
      </c>
      <c r="E12">
        <v>0.27</v>
      </c>
      <c r="F12">
        <v>3.74</v>
      </c>
      <c r="G12">
        <v>55.55</v>
      </c>
      <c r="H12">
        <f t="shared" si="3"/>
        <v>28.830449999999995</v>
      </c>
      <c r="I12">
        <f t="shared" si="0"/>
        <v>0.77214499999999986</v>
      </c>
      <c r="J12">
        <f t="shared" si="0"/>
        <v>0.14998500000000001</v>
      </c>
      <c r="K12">
        <f t="shared" si="0"/>
        <v>2.0775700000000001</v>
      </c>
      <c r="N12">
        <f>+H12*N$16</f>
        <v>20.604834310499999</v>
      </c>
      <c r="O12">
        <f>+I12*O$16</f>
        <v>0.46568902398571826</v>
      </c>
      <c r="P12">
        <f>+J12*P$16</f>
        <v>0.11126731307076568</v>
      </c>
      <c r="Q12">
        <f>+K12*Q$16</f>
        <v>0.90669733258850649</v>
      </c>
      <c r="R12">
        <f t="shared" si="4"/>
        <v>2.2600959414092847E-2</v>
      </c>
      <c r="S12">
        <f t="shared" si="1"/>
        <v>5.4000586170239217E-3</v>
      </c>
      <c r="T12">
        <f t="shared" si="2"/>
        <v>4.4004106945255243E-2</v>
      </c>
    </row>
    <row r="13" spans="1:20" x14ac:dyDescent="0.25">
      <c r="A13">
        <v>10</v>
      </c>
      <c r="B13">
        <v>164.2</v>
      </c>
      <c r="C13">
        <v>50.1</v>
      </c>
      <c r="D13">
        <v>4.22</v>
      </c>
      <c r="E13">
        <v>0.84</v>
      </c>
      <c r="F13">
        <v>0.91</v>
      </c>
      <c r="G13">
        <v>93.04</v>
      </c>
      <c r="H13">
        <f t="shared" ref="H13" si="5">+C13*$G13/100</f>
        <v>46.613039999999998</v>
      </c>
      <c r="I13">
        <f t="shared" si="0"/>
        <v>3.926288</v>
      </c>
      <c r="J13">
        <f t="shared" si="0"/>
        <v>0.78153600000000001</v>
      </c>
      <c r="K13">
        <f t="shared" si="0"/>
        <v>0.84666400000000008</v>
      </c>
      <c r="N13">
        <f t="shared" ref="N13" si="6">+H13*N$16</f>
        <v>33.313873557599997</v>
      </c>
      <c r="O13">
        <f>+I13*O$16</f>
        <v>2.3679868763079965</v>
      </c>
      <c r="P13">
        <f>+J13*P$16</f>
        <v>0.5797873839922254</v>
      </c>
      <c r="Q13">
        <f>+K13*Q$16</f>
        <v>0.36950282801480344</v>
      </c>
      <c r="R13">
        <f t="shared" si="4"/>
        <v>7.108110295891365E-2</v>
      </c>
      <c r="S13">
        <f t="shared" si="1"/>
        <v>1.7403781730448355E-2</v>
      </c>
      <c r="T13">
        <f t="shared" si="2"/>
        <v>1.1091560018558924E-2</v>
      </c>
    </row>
    <row r="15" spans="1:20" x14ac:dyDescent="0.25">
      <c r="N15">
        <f>AVERAGE(N4:N13)</f>
        <v>23.805594844731001</v>
      </c>
      <c r="O15">
        <f t="shared" ref="O15:T15" si="7">AVERAGE(O4:O13)</f>
        <v>1.1915413100773791</v>
      </c>
      <c r="P15">
        <f t="shared" si="7"/>
        <v>0.29930658694184586</v>
      </c>
      <c r="Q15">
        <f t="shared" si="7"/>
        <v>0.88859507017666373</v>
      </c>
      <c r="R15">
        <f t="shared" si="7"/>
        <v>4.9124339414084138E-2</v>
      </c>
      <c r="S15">
        <f t="shared" si="7"/>
        <v>1.2563002748696031E-2</v>
      </c>
      <c r="T15">
        <f t="shared" si="7"/>
        <v>3.8998301569677034E-2</v>
      </c>
    </row>
    <row r="16" spans="1:20" x14ac:dyDescent="0.25">
      <c r="M16" t="s">
        <v>16</v>
      </c>
      <c r="N16" s="1">
        <v>0.71469000000000005</v>
      </c>
      <c r="O16" s="1">
        <v>0.60311084574233897</v>
      </c>
      <c r="P16" s="1">
        <v>0.74185627276571442</v>
      </c>
      <c r="Q16" s="1">
        <v>0.43642203756720899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 E</dc:creator>
  <cp:lastModifiedBy>Roy Plotnick</cp:lastModifiedBy>
  <dcterms:created xsi:type="dcterms:W3CDTF">2017-11-22T17:34:07Z</dcterms:created>
  <dcterms:modified xsi:type="dcterms:W3CDTF">2023-04-23T01:28:57Z</dcterms:modified>
</cp:coreProperties>
</file>