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reference" sheetId="3" r:id="rId1"/>
    <sheet name="PEI_screen" sheetId="1" r:id="rId2"/>
    <sheet name="scoring" sheetId="2" r:id="rId3"/>
  </sheets>
  <definedNames>
    <definedName name="npass">PEI_screen!#REF!</definedName>
    <definedName name="_xlnm.Print_Area" localSheetId="1">PEI_screen!$A$1:$I$12</definedName>
    <definedName name="_xlnm.Print_Area" localSheetId="2">scoring!$A$1:$D$18</definedName>
    <definedName name="ResponseList1">PEI_screen!$G$3:$G$9</definedName>
    <definedName name="ResponseList2">PEI_screen!$G$3:$G$10</definedName>
  </definedNames>
  <calcPr calcId="145621"/>
</workbook>
</file>

<file path=xl/calcChain.xml><?xml version="1.0" encoding="utf-8"?>
<calcChain xmlns="http://schemas.openxmlformats.org/spreadsheetml/2006/main">
  <c r="B8" i="2" l="1"/>
  <c r="F6" i="1" l="1"/>
  <c r="F4" i="1"/>
  <c r="E6" i="1"/>
  <c r="E4" i="1"/>
  <c r="C8" i="2"/>
  <c r="C6" i="2"/>
  <c r="B6" i="2"/>
  <c r="B11" i="2"/>
  <c r="B10" i="2"/>
  <c r="B9" i="2"/>
  <c r="B5" i="2"/>
  <c r="C5" i="2"/>
  <c r="C9" i="2"/>
  <c r="C10" i="2"/>
  <c r="C11" i="2"/>
  <c r="B13" i="2"/>
  <c r="C13" i="2"/>
  <c r="B15" i="2" l="1"/>
  <c r="C15" i="2"/>
  <c r="M3" i="1"/>
  <c r="N6" i="1"/>
  <c r="N5" i="1"/>
  <c r="N7" i="1"/>
  <c r="N8" i="1"/>
  <c r="N9" i="1"/>
  <c r="N3" i="1"/>
  <c r="M11" i="1"/>
  <c r="M9" i="1"/>
  <c r="M8" i="1"/>
  <c r="M7" i="1"/>
  <c r="M5" i="1"/>
  <c r="B17" i="2" l="1"/>
</calcChain>
</file>

<file path=xl/sharedStrings.xml><?xml version="1.0" encoding="utf-8"?>
<sst xmlns="http://schemas.openxmlformats.org/spreadsheetml/2006/main" count="30" uniqueCount="29">
  <si>
    <t xml:space="preserve">How often did you inject with needles that had been used before you by somebody else, even if the needle was cleaned first?  </t>
  </si>
  <si>
    <t>Thinking about all the times you injected In the past 3 months:</t>
  </si>
  <si>
    <t xml:space="preserve">When you injected with a needle that had been used by somebody else, how often did you clean it with bleach before you used it?  </t>
  </si>
  <si>
    <t>How often did you divide up drugs with somebody else by using a needle?</t>
  </si>
  <si>
    <t xml:space="preserve">Of these times, how often was a brand new sterile needle used to divide up drugs? By sterile, I mean never used before by you or anyone else. </t>
  </si>
  <si>
    <t xml:space="preserve">How often did you use a cooker with someone or after someone else used it? </t>
  </si>
  <si>
    <t xml:space="preserve">How often did you use cotton at the same time or after another person used it?  </t>
  </si>
  <si>
    <t xml:space="preserve">How often did you use rinse water with or after another person drew up water or rinsed their needle in it?  </t>
  </si>
  <si>
    <t>Of all the people you injected with in the past 3 months, how many of these people may have passed on a needle to you for you to inject with after they had used it?</t>
  </si>
  <si>
    <t>high</t>
  </si>
  <si>
    <t>low</t>
  </si>
  <si>
    <t>Response List</t>
  </si>
  <si>
    <t>Scoring</t>
  </si>
  <si>
    <t>Sum</t>
  </si>
  <si>
    <t>1 Always</t>
  </si>
  <si>
    <t>2 Almost always</t>
  </si>
  <si>
    <t>3 More than half the time</t>
  </si>
  <si>
    <t>4 About half the time</t>
  </si>
  <si>
    <t>5 Less than half the time</t>
  </si>
  <si>
    <t>6 Rarely</t>
  </si>
  <si>
    <t>7 Never</t>
  </si>
  <si>
    <t>8 NA</t>
  </si>
  <si>
    <t>Eligible?</t>
  </si>
  <si>
    <t>PEI Screener</t>
  </si>
  <si>
    <t>Mackesy-Amiti, M.E., Finnegan, L., Ouellet, L., Golub, E., Hagan, H., Hudson, S., Latka, M., Garfein, R. (2013).  Peer-education intervention to reduce injection risk behaviors benefits high-risk young injection drug users: A latent transition analysis of the CIDUS 3/DUIT Study.  AIDS and Behavior, 17(6), 2075-2083. doi: 10.1007/s10461-012-0373-0. PMCID: PMC3672505.</t>
  </si>
  <si>
    <t>http://dx.doi.org/10.1007/s10461-012-0373-0</t>
  </si>
  <si>
    <t>Use this screening instrument to select participants most likely to benefit from peer education intervention (PEI).</t>
  </si>
  <si>
    <t>Participants who endorse 3 or more items at the high risk level (e.g. share syringes half the time or more), and no more than 2 items at the lowest risk level (e.g. never share syringes) are classified as high risk. Using the baseline CIDUS 3 data, in a logistic regression predicting high-risk classification (most likely class is high risk) from the proposed screening criteria, sensitivity was 87.5%, specificity 96%, PPV 90%, and NPV 95%; 94% of participants were correctly classified.</t>
  </si>
  <si>
    <t>This project was supported by grant #R01DA031584 from the National Institute on Drug Abuse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</si>
</sst>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/>
    <xf numFmtId="0" fontId="0" fillId="0" borderId="0" xfId="0" applyFill="1" applyBorder="1" applyAlignment="1">
      <alignment vertical="top" wrapText="1"/>
    </xf>
    <xf numFmtId="0" fontId="1" fillId="0" borderId="0" xfId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3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0" fillId="4" borderId="0" xfId="0" applyFill="1" applyAlignment="1">
      <alignment horizontal="left" vertical="top"/>
    </xf>
    <xf numFmtId="0" fontId="0" fillId="4" borderId="0" xfId="0" applyFill="1" applyAlignment="1">
      <alignment horizontal="center" vertical="top" wrapText="1"/>
    </xf>
    <xf numFmtId="0" fontId="3" fillId="4" borderId="0" xfId="0" applyFont="1" applyFill="1" applyAlignment="1">
      <alignment horizontal="center" vertical="top" wrapText="1"/>
    </xf>
    <xf numFmtId="0" fontId="4" fillId="4" borderId="0" xfId="0" applyFont="1" applyFill="1"/>
    <xf numFmtId="0" fontId="0" fillId="0" borderId="0" xfId="0" applyProtection="1">
      <protection locked="0"/>
    </xf>
    <xf numFmtId="0" fontId="0" fillId="0" borderId="0" xfId="0" applyAlignment="1" applyProtection="1">
      <alignment vertical="top" wrapText="1"/>
      <protection locked="0"/>
    </xf>
    <xf numFmtId="0" fontId="0" fillId="3" borderId="0" xfId="0" applyFill="1" applyAlignment="1" applyProtection="1">
      <alignment vertical="top" wrapText="1"/>
      <protection locked="0"/>
    </xf>
    <xf numFmtId="0" fontId="1" fillId="3" borderId="2" xfId="1" applyFill="1" applyBorder="1" applyAlignment="1" applyProtection="1">
      <alignment horizontal="center" vertical="center" wrapText="1"/>
      <protection locked="0"/>
    </xf>
    <xf numFmtId="0" fontId="5" fillId="0" borderId="0" xfId="2" applyAlignment="1">
      <alignment vertical="top"/>
    </xf>
    <xf numFmtId="0" fontId="6" fillId="0" borderId="0" xfId="0" applyFont="1" applyAlignment="1">
      <alignment vertical="top" wrapText="1"/>
    </xf>
    <xf numFmtId="0" fontId="7" fillId="0" borderId="0" xfId="2" applyFont="1" applyAlignment="1">
      <alignment vertical="top"/>
    </xf>
    <xf numFmtId="0" fontId="8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5" fillId="0" borderId="0" xfId="2" applyAlignment="1">
      <alignment horizontal="left" vertical="top"/>
    </xf>
    <xf numFmtId="0" fontId="3" fillId="4" borderId="0" xfId="0" applyFont="1" applyFill="1" applyAlignment="1">
      <alignment horizontal="center"/>
    </xf>
  </cellXfs>
  <cellStyles count="3">
    <cellStyle name="Hyperlink" xfId="2" builtinId="8"/>
    <cellStyle name="Input" xfId="1" builtinId="20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Link="$H$3" fmlaRange="$G$3:$G$9" noThreeD="1" val="0"/>
</file>

<file path=xl/ctrlProps/ctrlProp2.xml><?xml version="1.0" encoding="utf-8"?>
<formControlPr xmlns="http://schemas.microsoft.com/office/spreadsheetml/2009/9/main" objectType="Drop" dropStyle="combo" dx="16" fmlaLink="$H$4" fmlaRange="$G$3:$G$10" noThreeD="1" val="0"/>
</file>

<file path=xl/ctrlProps/ctrlProp3.xml><?xml version="1.0" encoding="utf-8"?>
<formControlPr xmlns="http://schemas.microsoft.com/office/spreadsheetml/2009/9/main" objectType="Drop" dropStyle="combo" dx="16" fmlaLink="$H$5" fmlaRange="$G$3:$G$9" noThreeD="1" val="0"/>
</file>

<file path=xl/ctrlProps/ctrlProp4.xml><?xml version="1.0" encoding="utf-8"?>
<formControlPr xmlns="http://schemas.microsoft.com/office/spreadsheetml/2009/9/main" objectType="Drop" dropStyle="combo" dx="16" fmlaLink="$H$6" fmlaRange="$G$3:$G$10" noThreeD="1" val="0"/>
</file>

<file path=xl/ctrlProps/ctrlProp5.xml><?xml version="1.0" encoding="utf-8"?>
<formControlPr xmlns="http://schemas.microsoft.com/office/spreadsheetml/2009/9/main" objectType="Drop" dropStyle="combo" dx="16" fmlaLink="$H$7" fmlaRange="$G$3:$G$9" noThreeD="1" val="0"/>
</file>

<file path=xl/ctrlProps/ctrlProp6.xml><?xml version="1.0" encoding="utf-8"?>
<formControlPr xmlns="http://schemas.microsoft.com/office/spreadsheetml/2009/9/main" objectType="Drop" dropStyle="combo" dx="16" fmlaLink="$H$8" fmlaRange="$G$3:$G$9" noThreeD="1" val="0"/>
</file>

<file path=xl/ctrlProps/ctrlProp7.xml><?xml version="1.0" encoding="utf-8"?>
<formControlPr xmlns="http://schemas.microsoft.com/office/spreadsheetml/2009/9/main" objectType="Drop" dropStyle="combo" dx="16" fmlaLink="$H$9" fmlaRange="$G$3:$G$9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2</xdr:row>
          <xdr:rowOff>28575</xdr:rowOff>
        </xdr:from>
        <xdr:to>
          <xdr:col>3</xdr:col>
          <xdr:colOff>1504950</xdr:colOff>
          <xdr:row>2</xdr:row>
          <xdr:rowOff>409575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3</xdr:row>
          <xdr:rowOff>28575</xdr:rowOff>
        </xdr:from>
        <xdr:to>
          <xdr:col>3</xdr:col>
          <xdr:colOff>1504950</xdr:colOff>
          <xdr:row>3</xdr:row>
          <xdr:rowOff>409575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4</xdr:row>
          <xdr:rowOff>28575</xdr:rowOff>
        </xdr:from>
        <xdr:to>
          <xdr:col>3</xdr:col>
          <xdr:colOff>1504950</xdr:colOff>
          <xdr:row>4</xdr:row>
          <xdr:rowOff>409575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5</xdr:row>
          <xdr:rowOff>28575</xdr:rowOff>
        </xdr:from>
        <xdr:to>
          <xdr:col>3</xdr:col>
          <xdr:colOff>1504950</xdr:colOff>
          <xdr:row>5</xdr:row>
          <xdr:rowOff>409575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6</xdr:row>
          <xdr:rowOff>28575</xdr:rowOff>
        </xdr:from>
        <xdr:to>
          <xdr:col>3</xdr:col>
          <xdr:colOff>1504950</xdr:colOff>
          <xdr:row>6</xdr:row>
          <xdr:rowOff>409575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7</xdr:row>
          <xdr:rowOff>28575</xdr:rowOff>
        </xdr:from>
        <xdr:to>
          <xdr:col>3</xdr:col>
          <xdr:colOff>1504950</xdr:colOff>
          <xdr:row>8</xdr:row>
          <xdr:rowOff>0</xdr:rowOff>
        </xdr:to>
        <xdr:sp macro="" textlink="">
          <xdr:nvSpPr>
            <xdr:cNvPr id="1035" name="Drop Down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47625</xdr:colOff>
          <xdr:row>8</xdr:row>
          <xdr:rowOff>28575</xdr:rowOff>
        </xdr:from>
        <xdr:to>
          <xdr:col>3</xdr:col>
          <xdr:colOff>1504950</xdr:colOff>
          <xdr:row>8</xdr:row>
          <xdr:rowOff>409575</xdr:rowOff>
        </xdr:to>
        <xdr:sp macro="" textlink="">
          <xdr:nvSpPr>
            <xdr:cNvPr id="1036" name="Drop Dow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dx.doi.org/10.1007/s10461-012-0373-0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abSelected="1" workbookViewId="0">
      <selection activeCell="A8" sqref="A8"/>
    </sheetView>
  </sheetViews>
  <sheetFormatPr defaultRowHeight="15" x14ac:dyDescent="0.25"/>
  <cols>
    <col min="1" max="1" width="113" customWidth="1"/>
  </cols>
  <sheetData>
    <row r="1" spans="1:4" ht="15.75" x14ac:dyDescent="0.25">
      <c r="A1" s="23" t="s">
        <v>26</v>
      </c>
    </row>
    <row r="3" spans="1:4" ht="78.75" x14ac:dyDescent="0.25">
      <c r="A3" s="24" t="s">
        <v>27</v>
      </c>
    </row>
    <row r="5" spans="1:4" ht="73.5" customHeight="1" x14ac:dyDescent="0.25">
      <c r="A5" s="21" t="s">
        <v>24</v>
      </c>
      <c r="B5" s="1"/>
      <c r="C5" s="1"/>
      <c r="D5" s="1"/>
    </row>
    <row r="6" spans="1:4" ht="25.5" customHeight="1" x14ac:dyDescent="0.25">
      <c r="A6" s="22" t="s">
        <v>25</v>
      </c>
      <c r="B6" s="20"/>
      <c r="C6" s="20"/>
      <c r="D6" s="20"/>
    </row>
    <row r="7" spans="1:4" x14ac:dyDescent="0.25">
      <c r="A7" t="s">
        <v>28</v>
      </c>
    </row>
  </sheetData>
  <hyperlinks>
    <hyperlink ref="A6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8" tint="0.39997558519241921"/>
  </sheetPr>
  <dimension ref="A1:N24"/>
  <sheetViews>
    <sheetView showGridLines="0" zoomScale="120" zoomScaleNormal="120" workbookViewId="0">
      <selection activeCell="A14" sqref="A14"/>
    </sheetView>
  </sheetViews>
  <sheetFormatPr defaultRowHeight="15" x14ac:dyDescent="0.25"/>
  <cols>
    <col min="1" max="1" width="2.85546875" customWidth="1"/>
    <col min="2" max="2" width="3.85546875" customWidth="1"/>
    <col min="3" max="3" width="73.42578125" customWidth="1"/>
    <col min="4" max="4" width="23.42578125" customWidth="1"/>
    <col min="5" max="5" width="7.28515625" customWidth="1"/>
    <col min="6" max="6" width="9.85546875" customWidth="1"/>
    <col min="7" max="7" width="23.28515625" customWidth="1"/>
    <col min="8" max="8" width="9.42578125" hidden="1" customWidth="1"/>
    <col min="9" max="10" width="9.140625" customWidth="1"/>
    <col min="11" max="11" width="23.28515625" customWidth="1"/>
    <col min="12" max="12" width="6.85546875" customWidth="1"/>
    <col min="13" max="13" width="19.28515625" customWidth="1"/>
    <col min="14" max="14" width="22.5703125" customWidth="1"/>
  </cols>
  <sheetData>
    <row r="1" spans="1:14" ht="21" customHeight="1" x14ac:dyDescent="0.25">
      <c r="A1" s="4" t="s">
        <v>23</v>
      </c>
      <c r="G1" t="s">
        <v>11</v>
      </c>
    </row>
    <row r="2" spans="1:14" ht="47.25" customHeight="1" x14ac:dyDescent="0.25">
      <c r="A2" s="3" t="s">
        <v>1</v>
      </c>
      <c r="D2" s="16"/>
    </row>
    <row r="3" spans="1:14" ht="33.75" customHeight="1" x14ac:dyDescent="0.25">
      <c r="A3" s="2"/>
      <c r="B3" s="2">
        <v>1</v>
      </c>
      <c r="C3" s="1" t="s">
        <v>0</v>
      </c>
      <c r="D3" s="18"/>
      <c r="E3" s="6"/>
      <c r="F3" s="6"/>
      <c r="G3" s="1" t="s">
        <v>14</v>
      </c>
      <c r="H3" s="17">
        <v>1</v>
      </c>
      <c r="K3" s="1"/>
      <c r="M3" s="5" t="str">
        <f>IF(COUNTA(#REF!)=0,"Response required","")</f>
        <v/>
      </c>
      <c r="N3" s="5" t="str">
        <f>IF(COUNTA(#REF!)&gt;1,"Multiple responses not allowed","")</f>
        <v/>
      </c>
    </row>
    <row r="4" spans="1:14" ht="33.75" customHeight="1" x14ac:dyDescent="0.25">
      <c r="A4" s="2"/>
      <c r="B4" s="2">
        <v>2</v>
      </c>
      <c r="C4" s="1" t="s">
        <v>2</v>
      </c>
      <c r="D4" s="18"/>
      <c r="E4" s="8" t="str">
        <f>IF(AND(H3=7,H4&lt;&gt;8),"select NA","")</f>
        <v/>
      </c>
      <c r="F4" s="8" t="str">
        <f>IF(AND(H3&lt;&gt;7,H4=8),"Error","")</f>
        <v/>
      </c>
      <c r="G4" s="1" t="s">
        <v>15</v>
      </c>
      <c r="H4" s="17">
        <v>1</v>
      </c>
      <c r="K4" s="1"/>
      <c r="M4" s="5"/>
      <c r="N4" s="5"/>
    </row>
    <row r="5" spans="1:14" ht="34.5" customHeight="1" x14ac:dyDescent="0.25">
      <c r="A5" s="2"/>
      <c r="B5" s="2">
        <v>3</v>
      </c>
      <c r="C5" s="1" t="s">
        <v>3</v>
      </c>
      <c r="D5" s="18"/>
      <c r="E5" s="6"/>
      <c r="F5" s="6"/>
      <c r="G5" s="1" t="s">
        <v>16</v>
      </c>
      <c r="H5" s="17">
        <v>1</v>
      </c>
      <c r="K5" s="1"/>
      <c r="M5" s="5" t="str">
        <f>IF(COUNTA(#REF!)=0,"Response required","")</f>
        <v/>
      </c>
      <c r="N5" s="5" t="str">
        <f>IF(COUNTA(#REF!)&gt;1,"Multiple responses not allowed","")</f>
        <v/>
      </c>
    </row>
    <row r="6" spans="1:14" ht="33" customHeight="1" x14ac:dyDescent="0.25">
      <c r="A6" s="2"/>
      <c r="B6" s="2">
        <v>4</v>
      </c>
      <c r="C6" s="1" t="s">
        <v>4</v>
      </c>
      <c r="D6" s="18"/>
      <c r="E6" s="8" t="str">
        <f>IF(AND(H5=7,H6&lt;&gt;8),"select NA","")</f>
        <v/>
      </c>
      <c r="F6" s="8" t="str">
        <f>IF(AND(H5&lt;&gt;7,H6=8),"Error","")</f>
        <v/>
      </c>
      <c r="G6" s="1" t="s">
        <v>17</v>
      </c>
      <c r="H6" s="17">
        <v>1</v>
      </c>
      <c r="K6" s="1"/>
      <c r="M6" s="5"/>
      <c r="N6" s="5" t="str">
        <f>IF(COUNTA(#REF!)&gt;1,"Multiple responses not allowed","")</f>
        <v/>
      </c>
    </row>
    <row r="7" spans="1:14" ht="34.5" customHeight="1" x14ac:dyDescent="0.25">
      <c r="A7" s="2"/>
      <c r="B7" s="2">
        <v>5</v>
      </c>
      <c r="C7" s="1" t="s">
        <v>5</v>
      </c>
      <c r="D7" s="18"/>
      <c r="E7" s="6"/>
      <c r="F7" s="6"/>
      <c r="G7" s="1" t="s">
        <v>18</v>
      </c>
      <c r="H7" s="17">
        <v>1</v>
      </c>
      <c r="K7" s="1"/>
      <c r="M7" s="5" t="str">
        <f>IF(COUNTA(#REF!)=0,"Response required","")</f>
        <v/>
      </c>
      <c r="N7" s="5" t="str">
        <f>IF(COUNTA(#REF!)&gt;1,"Multiple responses not allowed","")</f>
        <v/>
      </c>
    </row>
    <row r="8" spans="1:14" ht="32.25" customHeight="1" x14ac:dyDescent="0.25">
      <c r="A8" s="2"/>
      <c r="B8" s="2">
        <v>6</v>
      </c>
      <c r="C8" s="1" t="s">
        <v>6</v>
      </c>
      <c r="D8" s="18"/>
      <c r="E8" s="6"/>
      <c r="F8" s="6"/>
      <c r="G8" s="1" t="s">
        <v>19</v>
      </c>
      <c r="H8" s="17">
        <v>1</v>
      </c>
      <c r="K8" s="1"/>
      <c r="M8" s="5" t="str">
        <f>IF(COUNTA(#REF!)=0,"Response required","")</f>
        <v/>
      </c>
      <c r="N8" s="5" t="str">
        <f>IF(COUNTA(#REF!)&gt;1,"Multiple responses not allowed","")</f>
        <v/>
      </c>
    </row>
    <row r="9" spans="1:14" ht="33.75" customHeight="1" x14ac:dyDescent="0.25">
      <c r="A9" s="2"/>
      <c r="B9" s="2">
        <v>7</v>
      </c>
      <c r="C9" s="1" t="s">
        <v>7</v>
      </c>
      <c r="D9" s="18"/>
      <c r="E9" s="6"/>
      <c r="F9" s="6"/>
      <c r="G9" s="1" t="s">
        <v>20</v>
      </c>
      <c r="H9" s="17">
        <v>1</v>
      </c>
      <c r="K9" s="1"/>
      <c r="M9" s="5" t="str">
        <f>IF(COUNTA(#REF!)=0,"Response required","")</f>
        <v/>
      </c>
      <c r="N9" s="5" t="str">
        <f>IF(COUNTA(#REF!)&gt;1,"Multiple responses not allowed","")</f>
        <v/>
      </c>
    </row>
    <row r="10" spans="1:14" ht="21" customHeight="1" x14ac:dyDescent="0.25">
      <c r="A10" s="2"/>
      <c r="B10" s="2"/>
      <c r="C10" s="1"/>
      <c r="D10" s="18"/>
      <c r="E10" s="6"/>
      <c r="F10" s="6"/>
      <c r="G10" s="1" t="s">
        <v>21</v>
      </c>
      <c r="K10" s="1"/>
      <c r="M10" s="5"/>
      <c r="N10" s="5"/>
    </row>
    <row r="11" spans="1:14" ht="33.75" customHeight="1" x14ac:dyDescent="0.25">
      <c r="A11" s="2"/>
      <c r="B11" s="2">
        <v>8</v>
      </c>
      <c r="C11" s="1" t="s">
        <v>8</v>
      </c>
      <c r="D11" s="19">
        <v>0</v>
      </c>
      <c r="E11" s="7"/>
      <c r="F11" s="7"/>
      <c r="G11" s="1"/>
      <c r="H11" s="1"/>
      <c r="K11" s="1"/>
      <c r="M11" s="5" t="str">
        <f>IF(COUNTA(#REF!)=0,"Response required","")</f>
        <v/>
      </c>
      <c r="N11" s="5"/>
    </row>
    <row r="12" spans="1:14" ht="21" customHeight="1" x14ac:dyDescent="0.25">
      <c r="A12" s="2"/>
      <c r="B12" s="2"/>
      <c r="C12" s="1"/>
      <c r="D12" s="17"/>
      <c r="E12" s="1"/>
      <c r="F12" s="1"/>
      <c r="G12" s="1"/>
      <c r="H12" s="1"/>
      <c r="K12" s="1"/>
      <c r="M12" s="5"/>
      <c r="N12" s="5"/>
    </row>
    <row r="13" spans="1:14" ht="21" customHeight="1" x14ac:dyDescent="0.25">
      <c r="A13" s="2"/>
      <c r="B13" s="2"/>
      <c r="C13" s="1"/>
      <c r="D13" s="17"/>
      <c r="E13" s="1"/>
      <c r="F13" s="1"/>
      <c r="G13" s="1"/>
      <c r="H13" s="1"/>
      <c r="I13" s="1"/>
      <c r="J13" s="1"/>
      <c r="K13" s="1"/>
      <c r="M13" s="5"/>
      <c r="N13" s="5"/>
    </row>
    <row r="14" spans="1:14" ht="21" customHeight="1" x14ac:dyDescent="0.25">
      <c r="A14" s="2"/>
      <c r="B14" s="2"/>
      <c r="C14" s="1"/>
      <c r="D14" s="1"/>
      <c r="E14" s="1"/>
      <c r="F14" s="1"/>
      <c r="G14" s="1"/>
      <c r="H14" s="1"/>
      <c r="I14" s="1"/>
      <c r="J14" s="1"/>
      <c r="K14" s="1"/>
      <c r="M14" s="5"/>
      <c r="N14" s="5"/>
    </row>
    <row r="15" spans="1:14" ht="22.5" customHeight="1" x14ac:dyDescent="0.25">
      <c r="A15" s="25"/>
      <c r="B15" s="25"/>
      <c r="C15" s="25"/>
      <c r="D15" s="25"/>
      <c r="E15" s="1"/>
      <c r="F15" s="1"/>
      <c r="G15" s="1"/>
      <c r="H15" s="1"/>
      <c r="I15" s="1"/>
      <c r="J15" s="1"/>
      <c r="K15" s="1"/>
      <c r="M15" s="5"/>
      <c r="N15" s="5"/>
    </row>
    <row r="16" spans="1:14" ht="21" customHeight="1" x14ac:dyDescent="0.25">
      <c r="A16" s="26"/>
      <c r="B16" s="26"/>
      <c r="C16" s="26"/>
      <c r="D16" s="26"/>
      <c r="E16" s="1"/>
      <c r="F16" s="1"/>
      <c r="G16" s="1"/>
      <c r="H16" s="1"/>
      <c r="I16" s="1"/>
      <c r="J16" s="1"/>
      <c r="K16" s="1"/>
    </row>
    <row r="17" spans="3:11" ht="21" customHeight="1" x14ac:dyDescent="0.25">
      <c r="C17" s="1"/>
      <c r="D17" s="1"/>
      <c r="E17" s="1"/>
      <c r="F17" s="1"/>
      <c r="G17" s="1"/>
      <c r="H17" s="1"/>
      <c r="I17" s="1"/>
      <c r="J17" s="1"/>
      <c r="K17" s="1"/>
    </row>
    <row r="18" spans="3:11" ht="21" customHeight="1" x14ac:dyDescent="0.25">
      <c r="C18" s="1"/>
      <c r="D18" s="1"/>
      <c r="E18" s="1"/>
      <c r="F18" s="1"/>
      <c r="G18" s="1"/>
      <c r="H18" s="1"/>
      <c r="I18" s="1"/>
      <c r="J18" s="1"/>
      <c r="K18" s="1"/>
    </row>
    <row r="19" spans="3:11" ht="21" customHeight="1" x14ac:dyDescent="0.25">
      <c r="C19" s="1"/>
      <c r="D19" s="1"/>
      <c r="E19" s="1"/>
      <c r="F19" s="1"/>
      <c r="G19" s="1"/>
      <c r="H19" s="1"/>
      <c r="I19" s="1"/>
      <c r="J19" s="1"/>
      <c r="K19" s="1"/>
    </row>
    <row r="20" spans="3:11" ht="21" customHeight="1" x14ac:dyDescent="0.25">
      <c r="C20" s="1"/>
      <c r="D20" s="1"/>
      <c r="E20" s="1"/>
      <c r="F20" s="1"/>
      <c r="G20" s="1"/>
      <c r="H20" s="1"/>
      <c r="I20" s="1"/>
      <c r="J20" s="1"/>
      <c r="K20" s="1"/>
    </row>
    <row r="21" spans="3:11" ht="21" customHeight="1" x14ac:dyDescent="0.25"/>
    <row r="22" spans="3:11" ht="21" customHeight="1" x14ac:dyDescent="0.25"/>
    <row r="23" spans="3:11" ht="21" customHeight="1" x14ac:dyDescent="0.25"/>
    <row r="24" spans="3:11" ht="21" customHeight="1" x14ac:dyDescent="0.25"/>
  </sheetData>
  <sheetProtection sheet="1" objects="1" scenarios="1"/>
  <mergeCells count="2">
    <mergeCell ref="A15:D15"/>
    <mergeCell ref="A16:D16"/>
  </mergeCells>
  <dataValidations count="1">
    <dataValidation type="whole" allowBlank="1" showInputMessage="1" showErrorMessage="1" sqref="D11:F11">
      <formula1>0</formula1>
      <formula2>500</formula2>
    </dataValidation>
  </dataValidations>
  <pageMargins left="0.7" right="0.7" top="0.75" bottom="0.75" header="0.3" footer="0.3"/>
  <pageSetup orientation="landscape" verticalDpi="0" r:id="rId1"/>
  <ignoredErrors>
    <ignoredError sqref="N5:N6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Drop Down 4">
              <controlPr defaultSize="0" autoLine="0" autoPict="0">
                <anchor moveWithCells="1">
                  <from>
                    <xdr:col>3</xdr:col>
                    <xdr:colOff>47625</xdr:colOff>
                    <xdr:row>2</xdr:row>
                    <xdr:rowOff>28575</xdr:rowOff>
                  </from>
                  <to>
                    <xdr:col>3</xdr:col>
                    <xdr:colOff>1504950</xdr:colOff>
                    <xdr:row>2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autoLine="0" autoPict="0">
                <anchor moveWithCells="1">
                  <from>
                    <xdr:col>3</xdr:col>
                    <xdr:colOff>47625</xdr:colOff>
                    <xdr:row>3</xdr:row>
                    <xdr:rowOff>28575</xdr:rowOff>
                  </from>
                  <to>
                    <xdr:col>3</xdr:col>
                    <xdr:colOff>1504950</xdr:colOff>
                    <xdr:row>3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>
                <anchor moveWithCells="1">
                  <from>
                    <xdr:col>3</xdr:col>
                    <xdr:colOff>47625</xdr:colOff>
                    <xdr:row>4</xdr:row>
                    <xdr:rowOff>28575</xdr:rowOff>
                  </from>
                  <to>
                    <xdr:col>3</xdr:col>
                    <xdr:colOff>1504950</xdr:colOff>
                    <xdr:row>4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3</xdr:col>
                    <xdr:colOff>47625</xdr:colOff>
                    <xdr:row>5</xdr:row>
                    <xdr:rowOff>28575</xdr:rowOff>
                  </from>
                  <to>
                    <xdr:col>3</xdr:col>
                    <xdr:colOff>1504950</xdr:colOff>
                    <xdr:row>5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Drop Down 9">
              <controlPr defaultSize="0" autoLine="0" autoPict="0">
                <anchor moveWithCells="1">
                  <from>
                    <xdr:col>3</xdr:col>
                    <xdr:colOff>47625</xdr:colOff>
                    <xdr:row>6</xdr:row>
                    <xdr:rowOff>28575</xdr:rowOff>
                  </from>
                  <to>
                    <xdr:col>3</xdr:col>
                    <xdr:colOff>1504950</xdr:colOff>
                    <xdr:row>6</xdr:row>
                    <xdr:rowOff>409575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Drop Down 11">
              <controlPr defaultSize="0" autoLine="0" autoPict="0">
                <anchor moveWithCells="1">
                  <from>
                    <xdr:col>3</xdr:col>
                    <xdr:colOff>47625</xdr:colOff>
                    <xdr:row>7</xdr:row>
                    <xdr:rowOff>28575</xdr:rowOff>
                  </from>
                  <to>
                    <xdr:col>3</xdr:col>
                    <xdr:colOff>1504950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Drop Down 12">
              <controlPr defaultSize="0" autoLine="0" autoPict="0">
                <anchor moveWithCells="1">
                  <from>
                    <xdr:col>3</xdr:col>
                    <xdr:colOff>47625</xdr:colOff>
                    <xdr:row>8</xdr:row>
                    <xdr:rowOff>28575</xdr:rowOff>
                  </from>
                  <to>
                    <xdr:col>3</xdr:col>
                    <xdr:colOff>1504950</xdr:colOff>
                    <xdr:row>8</xdr:row>
                    <xdr:rowOff>409575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18"/>
  <sheetViews>
    <sheetView showGridLines="0" workbookViewId="0">
      <selection activeCell="B13" sqref="B13"/>
    </sheetView>
  </sheetViews>
  <sheetFormatPr defaultRowHeight="15" x14ac:dyDescent="0.25"/>
  <sheetData>
    <row r="1" spans="1:4" x14ac:dyDescent="0.25">
      <c r="A1" s="9" t="s">
        <v>23</v>
      </c>
      <c r="B1" s="10"/>
      <c r="C1" s="10"/>
      <c r="D1" s="10"/>
    </row>
    <row r="2" spans="1:4" x14ac:dyDescent="0.25">
      <c r="A2" s="10"/>
      <c r="B2" s="10"/>
      <c r="C2" s="10"/>
      <c r="D2" s="10"/>
    </row>
    <row r="3" spans="1:4" x14ac:dyDescent="0.25">
      <c r="A3" s="10"/>
      <c r="B3" s="27" t="s">
        <v>12</v>
      </c>
      <c r="C3" s="27"/>
      <c r="D3" s="10"/>
    </row>
    <row r="4" spans="1:4" x14ac:dyDescent="0.25">
      <c r="A4" s="10"/>
      <c r="B4" s="11" t="s">
        <v>9</v>
      </c>
      <c r="C4" s="11" t="s">
        <v>10</v>
      </c>
      <c r="D4" s="10"/>
    </row>
    <row r="5" spans="1:4" x14ac:dyDescent="0.25">
      <c r="A5" s="12">
        <v>1</v>
      </c>
      <c r="B5" s="13">
        <f>COUNTIF(PEI_screen!H3,"&lt;5")</f>
        <v>1</v>
      </c>
      <c r="C5" s="13">
        <f>COUNTIF(PEI_screen!H3,"7")</f>
        <v>0</v>
      </c>
      <c r="D5" s="10"/>
    </row>
    <row r="6" spans="1:4" x14ac:dyDescent="0.25">
      <c r="A6" s="12">
        <v>2</v>
      </c>
      <c r="B6" s="13">
        <f>COUNTIFS(PEI_screen!H4,"&gt;3",PEI_screen!H4,"&lt;8")</f>
        <v>0</v>
      </c>
      <c r="C6" s="13">
        <f>COUNTIF(PEI_screen!H4,8)+COUNTIF(PEI_screen!H4,1)</f>
        <v>1</v>
      </c>
      <c r="D6" s="10"/>
    </row>
    <row r="7" spans="1:4" x14ac:dyDescent="0.25">
      <c r="A7" s="12">
        <v>3</v>
      </c>
      <c r="B7" s="13"/>
      <c r="C7" s="13"/>
      <c r="D7" s="10"/>
    </row>
    <row r="8" spans="1:4" x14ac:dyDescent="0.25">
      <c r="A8" s="12">
        <v>4</v>
      </c>
      <c r="B8" s="13">
        <f>COUNTIFS(PEI_screen!H6,"&gt;3",PEI_screen!H6,"&lt;8")</f>
        <v>0</v>
      </c>
      <c r="C8" s="13">
        <f>COUNTIF(PEI_screen!H6,8)+COUNTIF(PEI_screen!H6,1)</f>
        <v>1</v>
      </c>
      <c r="D8" s="10"/>
    </row>
    <row r="9" spans="1:4" x14ac:dyDescent="0.25">
      <c r="A9" s="12">
        <v>5</v>
      </c>
      <c r="B9" s="13">
        <f>COUNTIF(PEI_screen!H7,"&lt;5")</f>
        <v>1</v>
      </c>
      <c r="C9" s="13">
        <f>COUNTIF(PEI_screen!H7,"7")</f>
        <v>0</v>
      </c>
      <c r="D9" s="10"/>
    </row>
    <row r="10" spans="1:4" x14ac:dyDescent="0.25">
      <c r="A10" s="12">
        <v>6</v>
      </c>
      <c r="B10" s="13">
        <f>COUNTIF(PEI_screen!H8,"&lt;5")</f>
        <v>1</v>
      </c>
      <c r="C10" s="13">
        <f>COUNTIF(PEI_screen!H8,"7")</f>
        <v>0</v>
      </c>
      <c r="D10" s="10"/>
    </row>
    <row r="11" spans="1:4" x14ac:dyDescent="0.25">
      <c r="A11" s="12">
        <v>7</v>
      </c>
      <c r="B11" s="13">
        <f>COUNTIF(PEI_screen!H9,"&lt;5")</f>
        <v>1</v>
      </c>
      <c r="C11" s="13">
        <f>COUNTIF(PEI_screen!H9,"7")</f>
        <v>0</v>
      </c>
      <c r="D11" s="10"/>
    </row>
    <row r="12" spans="1:4" x14ac:dyDescent="0.25">
      <c r="A12" s="12"/>
      <c r="B12" s="13"/>
      <c r="C12" s="13"/>
      <c r="D12" s="10"/>
    </row>
    <row r="13" spans="1:4" x14ac:dyDescent="0.25">
      <c r="A13" s="12">
        <v>8</v>
      </c>
      <c r="B13" s="13">
        <f>COUNTIF(PEI_screen!D11,"&gt;1")</f>
        <v>0</v>
      </c>
      <c r="C13" s="13">
        <f>COUNTIF(PEI_screen!D11,0)</f>
        <v>1</v>
      </c>
      <c r="D13" s="10"/>
    </row>
    <row r="14" spans="1:4" x14ac:dyDescent="0.25">
      <c r="A14" s="10"/>
      <c r="B14" s="10"/>
      <c r="C14" s="10"/>
      <c r="D14" s="10"/>
    </row>
    <row r="15" spans="1:4" x14ac:dyDescent="0.25">
      <c r="A15" s="9" t="s">
        <v>13</v>
      </c>
      <c r="B15" s="14">
        <f>SUM(B5:B13)</f>
        <v>4</v>
      </c>
      <c r="C15" s="14">
        <f>SUM(C5:C13)</f>
        <v>3</v>
      </c>
      <c r="D15" s="10"/>
    </row>
    <row r="16" spans="1:4" x14ac:dyDescent="0.25">
      <c r="A16" s="10"/>
      <c r="B16" s="10"/>
      <c r="C16" s="10"/>
      <c r="D16" s="10"/>
    </row>
    <row r="17" spans="1:4" x14ac:dyDescent="0.25">
      <c r="A17" s="10" t="s">
        <v>22</v>
      </c>
      <c r="B17" s="15" t="b">
        <f>AND(B15&gt;2,C15&lt;3)</f>
        <v>0</v>
      </c>
      <c r="C17" s="10"/>
      <c r="D17" s="10"/>
    </row>
    <row r="18" spans="1:4" x14ac:dyDescent="0.25">
      <c r="A18" s="10"/>
      <c r="B18" s="10"/>
      <c r="C18" s="10"/>
      <c r="D18" s="10"/>
    </row>
  </sheetData>
  <mergeCells count="1">
    <mergeCell ref="B3:C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reference</vt:lpstr>
      <vt:lpstr>PEI_screen</vt:lpstr>
      <vt:lpstr>scoring</vt:lpstr>
      <vt:lpstr>PEI_screen!Print_Area</vt:lpstr>
      <vt:lpstr>scoring!Print_Area</vt:lpstr>
      <vt:lpstr>ResponseList1</vt:lpstr>
      <vt:lpstr>ResponseList2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2014-05-15T18:58:19Z</dcterms:modified>
</cp:coreProperties>
</file>